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1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3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4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5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6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7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8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9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delpozo\AppData\Local\Microsoft\Windows\INetCache\Content.Outlook\1SRMNOQR\"/>
    </mc:Choice>
  </mc:AlternateContent>
  <bookViews>
    <workbookView xWindow="-120" yWindow="-120" windowWidth="29040" windowHeight="17640" activeTab="1"/>
  </bookViews>
  <sheets>
    <sheet name="BD" sheetId="1" r:id="rId1"/>
    <sheet name="Resum Despesa" sheetId="4" r:id="rId2"/>
    <sheet name="tablas" sheetId="2" state="hidden" r:id="rId3"/>
  </sheets>
  <calcPr calcId="152511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F10" i="2"/>
  <c r="E9" i="2"/>
  <c r="E10" i="2"/>
  <c r="F9" i="2"/>
  <c r="BZ1" i="2" l="1"/>
  <c r="K14" i="2"/>
  <c r="BT1" i="2"/>
  <c r="BN1" i="2"/>
  <c r="BH1" i="2"/>
  <c r="BB1" i="2"/>
  <c r="AV1" i="2"/>
  <c r="AP1" i="2"/>
  <c r="AJ1" i="2"/>
  <c r="AD1" i="2"/>
  <c r="X1" i="2"/>
  <c r="R1" i="2"/>
  <c r="K5" i="2"/>
  <c r="K6" i="2"/>
  <c r="K7" i="2"/>
  <c r="K8" i="2"/>
  <c r="K9" i="2"/>
  <c r="K10" i="2"/>
  <c r="K11" i="2"/>
  <c r="K12" i="2"/>
  <c r="K13" i="2"/>
  <c r="K4" i="2"/>
  <c r="D4" i="2"/>
  <c r="BI1" i="2"/>
  <c r="M7" i="2"/>
  <c r="M8" i="2"/>
  <c r="L11" i="2"/>
  <c r="M13" i="2"/>
  <c r="M10" i="2"/>
  <c r="L13" i="2"/>
  <c r="B27" i="2"/>
  <c r="M6" i="2"/>
  <c r="E8" i="2"/>
  <c r="L12" i="2"/>
  <c r="M14" i="2"/>
  <c r="L7" i="2"/>
  <c r="F5" i="2"/>
  <c r="AW1" i="2"/>
  <c r="L9" i="2"/>
  <c r="M11" i="2"/>
  <c r="E6" i="2"/>
  <c r="M4" i="2"/>
  <c r="F8" i="2"/>
  <c r="L14" i="2"/>
  <c r="F7" i="2"/>
  <c r="E7" i="2"/>
  <c r="AK1" i="2"/>
  <c r="F6" i="2"/>
  <c r="L4" i="2"/>
  <c r="AE1" i="2"/>
  <c r="L6" i="2"/>
  <c r="M9" i="2"/>
  <c r="M12" i="2"/>
  <c r="L8" i="2"/>
  <c r="Y1" i="2"/>
  <c r="CA1" i="2"/>
  <c r="S1" i="2"/>
  <c r="AQ1" i="2"/>
  <c r="L10" i="2"/>
  <c r="F4" i="2"/>
  <c r="L5" i="2"/>
  <c r="E5" i="2"/>
  <c r="BC1" i="2"/>
  <c r="BO1" i="2"/>
  <c r="M5" i="2"/>
  <c r="E4" i="2"/>
  <c r="BU1" i="2"/>
</calcChain>
</file>

<file path=xl/sharedStrings.xml><?xml version="1.0" encoding="utf-8"?>
<sst xmlns="http://schemas.openxmlformats.org/spreadsheetml/2006/main" count="533" uniqueCount="99">
  <si>
    <t>Nom de la campanya</t>
  </si>
  <si>
    <t>Suport de difusió</t>
  </si>
  <si>
    <t>Mitjà</t>
  </si>
  <si>
    <t>Despesa</t>
  </si>
  <si>
    <t>Explicació</t>
  </si>
  <si>
    <t>Promoció de la ciutat</t>
  </si>
  <si>
    <t>Suma de Despesa</t>
  </si>
  <si>
    <t>Suma de Despesa2</t>
  </si>
  <si>
    <t>Anunci a una plana</t>
  </si>
  <si>
    <t>Mollet Viu</t>
  </si>
  <si>
    <t>Promoció cultural</t>
  </si>
  <si>
    <t>Línia Vallès</t>
  </si>
  <si>
    <t>Promoció comercial</t>
  </si>
  <si>
    <t>Mollet és Fira</t>
  </si>
  <si>
    <t>El Periodico</t>
  </si>
  <si>
    <t>Anunci mitja plana</t>
  </si>
  <si>
    <t>Anunci de mitja plana</t>
  </si>
  <si>
    <t>Promoció institucional</t>
  </si>
  <si>
    <t>Vallès Visió</t>
  </si>
  <si>
    <t>Mes</t>
  </si>
  <si>
    <t>gener</t>
  </si>
  <si>
    <t>abril</t>
  </si>
  <si>
    <t>maig</t>
  </si>
  <si>
    <t>juny</t>
  </si>
  <si>
    <t>juliol</t>
  </si>
  <si>
    <t>setembre</t>
  </si>
  <si>
    <t>octubre</t>
  </si>
  <si>
    <t>novembre</t>
  </si>
  <si>
    <t>desembre</t>
  </si>
  <si>
    <t>Total general</t>
  </si>
  <si>
    <t>Anunci d'una plana</t>
  </si>
  <si>
    <t>Felicitació 30 aniversari</t>
  </si>
  <si>
    <t>anunci mitja plana</t>
  </si>
  <si>
    <t>Anunci una plana</t>
  </si>
  <si>
    <t>Anunci a una plana i mitja plana</t>
  </si>
  <si>
    <t>Anunci 2 x 5</t>
  </si>
  <si>
    <t>anunci 1 plana</t>
  </si>
  <si>
    <t>anunci 1/2 plana</t>
  </si>
  <si>
    <t>promoció cultural</t>
  </si>
  <si>
    <t>Difusió dels serveis</t>
  </si>
  <si>
    <t>falca ràdio</t>
  </si>
  <si>
    <t>facebook i instagram</t>
  </si>
  <si>
    <t>Anunci 4 x 5</t>
  </si>
  <si>
    <t>Anunci mitja plana i falques a Racc 1 i Racc 105</t>
  </si>
  <si>
    <t>televisió</t>
  </si>
  <si>
    <t>Civisme- Reciclatge</t>
  </si>
  <si>
    <t>4 mòduls</t>
  </si>
  <si>
    <t>Promoció Comercial</t>
  </si>
  <si>
    <t>2 anuncis una plana</t>
  </si>
  <si>
    <t>3 anuncis una plana</t>
  </si>
  <si>
    <t>5 Anuncis  d'una plana</t>
  </si>
  <si>
    <t>2 publireportatges sobre residus</t>
  </si>
  <si>
    <t>Píndoles de vídeo per xarxes i youtube i anuncis a Vallès Visió</t>
  </si>
  <si>
    <t>febrer</t>
  </si>
  <si>
    <t>març</t>
  </si>
  <si>
    <t>set-oct</t>
  </si>
  <si>
    <t>Recorregut de la cavalcada de Reis</t>
  </si>
  <si>
    <t>Informació dels Actes de Festa Major d'hivern</t>
  </si>
  <si>
    <t>Programació Arts i Escena</t>
  </si>
  <si>
    <t>Difusió del Carnaval</t>
  </si>
  <si>
    <t>Programació 8M</t>
  </si>
  <si>
    <t>Festa de l'arbre</t>
  </si>
  <si>
    <t>WhatsApp municipal</t>
  </si>
  <si>
    <t xml:space="preserve">difusió de la MITMO </t>
  </si>
  <si>
    <t>difusió de la MITMO</t>
  </si>
  <si>
    <t>Sant Jordi</t>
  </si>
  <si>
    <t>App Municipal</t>
  </si>
  <si>
    <t>Amical Mauthausen</t>
  </si>
  <si>
    <t>Difusió festival l'Arlequí</t>
  </si>
  <si>
    <t>Difusió del Mollet Music Week</t>
  </si>
  <si>
    <t xml:space="preserve">Difusió del servei de Sentim-nos Bé </t>
  </si>
  <si>
    <t>Difusió RefrescArt</t>
  </si>
  <si>
    <t>Difusió Festa Major</t>
  </si>
  <si>
    <t>Difusió Fira d'Artesans</t>
  </si>
  <si>
    <t>Difusió Sona Mollet</t>
  </si>
  <si>
    <t>Retransmissió en directe del Concert de Jazz del Sona Mollet</t>
  </si>
  <si>
    <t>Difusió de l'ofrena Floral de Lluis Companys</t>
  </si>
  <si>
    <t>Vila del Llibre</t>
  </si>
  <si>
    <t>Anunci 25è aniversari del Síndic Personer</t>
  </si>
  <si>
    <t>Informació adhesius 15 i 30 minuts zona blava</t>
  </si>
  <si>
    <t>Anunci acte Stolpersteine</t>
  </si>
  <si>
    <t>Seguretat Ciutadana</t>
  </si>
  <si>
    <t>Anunci qué va a cada contenidor</t>
  </si>
  <si>
    <t>Arts i Escena</t>
  </si>
  <si>
    <t>Difusió dels actes del 25 de novembre</t>
  </si>
  <si>
    <t>Festa de la Infància</t>
  </si>
  <si>
    <t>Esquela Joan Antonio Salom</t>
  </si>
  <si>
    <t>Promoció del Nadal</t>
  </si>
  <si>
    <t>Promoció del Museu Abelló</t>
  </si>
  <si>
    <t>Difusió del WhatsApp municipal</t>
  </si>
  <si>
    <t>Difusió sobre com reciclar correctament i els serveis de reciclatge.</t>
  </si>
  <si>
    <t>Som Mollet</t>
  </si>
  <si>
    <t>Mollet a Mà</t>
  </si>
  <si>
    <t>Som Granollers</t>
  </si>
  <si>
    <t>El 9 Nou</t>
  </si>
  <si>
    <t>Flaixbac</t>
  </si>
  <si>
    <t>Falques ràdio  a Racc 1 i Racc 105 i suplement Què Fem</t>
  </si>
  <si>
    <t>Facebook</t>
  </si>
  <si>
    <t>Etiquetes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</si>
</sst>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Black"/>
      <family val="2"/>
    </font>
    <font>
      <sz val="10"/>
      <name val="Arial"/>
      <family val="2"/>
    </font>
    <font>
      <sz val="9"/>
      <color theme="1"/>
      <name val="Arial Black"/>
    </font>
    <font>
      <b/>
      <sz val="9"/>
      <color theme="1"/>
      <name val="Arial Black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0" borderId="0" xfId="0" applyFont="1"/>
    <xf numFmtId="165" fontId="4" fillId="0" borderId="0" xfId="0" applyNumberFormat="1" applyFont="1"/>
    <xf numFmtId="9" fontId="4" fillId="0" borderId="0" xfId="0" applyNumberFormat="1" applyFont="1"/>
    <xf numFmtId="9" fontId="4" fillId="0" borderId="0" xfId="2" applyFont="1"/>
    <xf numFmtId="0" fontId="0" fillId="3" borderId="0" xfId="0" applyFill="1"/>
    <xf numFmtId="0" fontId="6" fillId="0" borderId="0" xfId="0" pivotButton="1" applyFont="1"/>
    <xf numFmtId="0" fontId="6" fillId="0" borderId="0" xfId="0" applyFont="1"/>
    <xf numFmtId="165" fontId="6" fillId="0" borderId="0" xfId="0" applyNumberFormat="1" applyFont="1"/>
    <xf numFmtId="165" fontId="7" fillId="4" borderId="1" xfId="0" applyNumberFormat="1" applyFont="1" applyFill="1" applyBorder="1"/>
    <xf numFmtId="0" fontId="6" fillId="0" borderId="0" xfId="0" applyFont="1" applyAlignment="1">
      <alignment horizontal="left"/>
    </xf>
    <xf numFmtId="9" fontId="6" fillId="0" borderId="0" xfId="0" applyNumberFormat="1" applyFont="1"/>
    <xf numFmtId="0" fontId="0" fillId="5" borderId="0" xfId="0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0" fontId="5" fillId="0" borderId="0" xfId="0" applyFont="1"/>
    <xf numFmtId="0" fontId="3" fillId="0" borderId="0" xfId="0" applyFont="1"/>
    <xf numFmtId="164" fontId="5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323"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numFmt numFmtId="14" formatCode="0.00%"/>
    </dxf>
    <dxf>
      <numFmt numFmtId="13" formatCode="0%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numFmt numFmtId="14" formatCode="0.00%"/>
    </dxf>
    <dxf>
      <numFmt numFmtId="13" formatCode="0%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C0000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BDBD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5611069788914"/>
          <c:y val="2.194787379972565E-2"/>
          <c:w val="0.65971889507296932"/>
          <c:h val="0.956104252400548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B616A6B-C309-4A4B-AF4E-18072146F79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CBFE8CB-C446-496F-A8EF-E9964795A74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E83F36E-67FF-41D1-BDD1-D0415676B03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468C850-40E9-40D1-A67D-E1BCFC1C26C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C22E7AB-CF6E-44AE-BFA9-A9B6AEE48CC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2C0EE42-0160-447A-A364-709910BC257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6DB1675-5BCF-4B72-9D76-D5A81C15650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B323087-DC12-452B-9704-4516D0FBD20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9CB0869-EAE8-4353-8841-43C8AD65677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3F7A136-4CE1-4F97-A325-E5E73C01A39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F8924A3-FAA7-4EC7-86D3-F62CFA4F025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799D411-6375-4BF3-8C7C-1B5709CE179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C00C144-0CC5-46A9-8681-141BE548472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2453901-8062-4205-96FF-0ED874CBAF2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6F4FC9B-2CF8-4873-A63E-D9AD648BAD0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3870A56-A07E-4407-8E37-831CA2623E2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99EE30AE-D201-40CE-9C96-74D8B3C1071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C8F55D2-2D47-402B-9AE2-259BD739339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0EF4231-585E-48AA-9317-2D0EDDA88A2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B0B5284-2CC3-4165-92AD-8475C68BCEB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B55486F7-C42C-413D-9A06-D0F68F12AAF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BA41E4F-127A-42C0-901F-B02B5B72BBB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tablas!$K$4:$K$14</c:f>
              <c:strCache>
                <c:ptCount val="11"/>
                <c:pt idx="0">
                  <c:v>Som Mollet</c:v>
                </c:pt>
                <c:pt idx="1">
                  <c:v>El Periodico</c:v>
                </c:pt>
                <c:pt idx="2">
                  <c:v>Mollet a Mà</c:v>
                </c:pt>
                <c:pt idx="3">
                  <c:v>Vallès Visió</c:v>
                </c:pt>
                <c:pt idx="4">
                  <c:v>Mollet Viu</c:v>
                </c:pt>
                <c:pt idx="5">
                  <c:v>Som Granollers</c:v>
                </c:pt>
                <c:pt idx="6">
                  <c:v>El 9 Nou</c:v>
                </c:pt>
                <c:pt idx="7">
                  <c:v>Falques ràdio  a Racc 1 i Racc 105 i suplement Què Fem</c:v>
                </c:pt>
                <c:pt idx="8">
                  <c:v>Flaixbac</c:v>
                </c:pt>
                <c:pt idx="9">
                  <c:v>Línia Vallès</c:v>
                </c:pt>
                <c:pt idx="10">
                  <c:v>Facebook</c:v>
                </c:pt>
              </c:strCache>
            </c:strRef>
          </c:cat>
          <c:val>
            <c:numRef>
              <c:f>tablas!$L$4:$L$14</c:f>
              <c:numCache>
                <c:formatCode>_-* #,##0\ "€"_-;\-* #,##0\ "€"_-;_-* "-"??\ "€"_-;_-@_-</c:formatCode>
                <c:ptCount val="11"/>
                <c:pt idx="0">
                  <c:v>12379.514000000001</c:v>
                </c:pt>
                <c:pt idx="1">
                  <c:v>9075</c:v>
                </c:pt>
                <c:pt idx="2">
                  <c:v>3172.6299999999997</c:v>
                </c:pt>
                <c:pt idx="3">
                  <c:v>2254.5</c:v>
                </c:pt>
                <c:pt idx="4">
                  <c:v>2069.1000000000004</c:v>
                </c:pt>
                <c:pt idx="5">
                  <c:v>1833.15</c:v>
                </c:pt>
                <c:pt idx="6">
                  <c:v>1811.8000000000002</c:v>
                </c:pt>
                <c:pt idx="7">
                  <c:v>1240</c:v>
                </c:pt>
                <c:pt idx="8">
                  <c:v>1176.1199999999999</c:v>
                </c:pt>
                <c:pt idx="9">
                  <c:v>544.5</c:v>
                </c:pt>
                <c:pt idx="10">
                  <c:v>296.3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9F4-4E24-B8BD-12B8B193DFA3}"/>
            </c:ext>
            <c:ext xmlns:c15="http://schemas.microsoft.com/office/drawing/2012/chart" uri="{02D57815-91ED-43cb-92C2-25804820EDAC}">
              <c15:datalabelsRange>
                <c15:f>tablas!$M$4:$M$14</c15:f>
                <c15:dlblRangeCache>
                  <c:ptCount val="11"/>
                  <c:pt idx="0">
                    <c:v>35%</c:v>
                  </c:pt>
                  <c:pt idx="1">
                    <c:v>25%</c:v>
                  </c:pt>
                  <c:pt idx="2">
                    <c:v>9%</c:v>
                  </c:pt>
                  <c:pt idx="3">
                    <c:v>6%</c:v>
                  </c:pt>
                  <c:pt idx="4">
                    <c:v>6%</c:v>
                  </c:pt>
                  <c:pt idx="5">
                    <c:v>5%</c:v>
                  </c:pt>
                  <c:pt idx="6">
                    <c:v>5%</c:v>
                  </c:pt>
                  <c:pt idx="7">
                    <c:v>3%</c:v>
                  </c:pt>
                  <c:pt idx="8">
                    <c:v>3%</c:v>
                  </c:pt>
                  <c:pt idx="9">
                    <c:v>2%</c:v>
                  </c:pt>
                  <c:pt idx="10">
                    <c:v>1%</c:v>
                  </c:pt>
                </c15:dlblRangeCache>
              </c15:datalabelsRange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58804408"/>
        <c:axId val="358805584"/>
      </c:barChart>
      <c:catAx>
        <c:axId val="358804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58805584"/>
        <c:crosses val="autoZero"/>
        <c:auto val="1"/>
        <c:lblAlgn val="ctr"/>
        <c:lblOffset val="100"/>
        <c:noMultiLvlLbl val="0"/>
      </c:catAx>
      <c:valAx>
        <c:axId val="358805584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5880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obertes.xlsx]tablas!TablaDinámica11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tablas!$BF$4:$BF$5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tablas!$BG$4:$BG$5</c:f>
              <c:numCache>
                <c:formatCode>_-* #,##0\ "€"_-;\-* #,##0\ "€"_-;_-* "-"??\ "€"_-;_-@_-</c:formatCode>
                <c:ptCount val="1"/>
                <c:pt idx="0">
                  <c:v>1240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38-4CCA-A417-7752ECCACF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0335488"/>
        <c:axId val="360335880"/>
      </c:barChart>
      <c:catAx>
        <c:axId val="36033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335880"/>
        <c:crosses val="autoZero"/>
        <c:auto val="1"/>
        <c:lblAlgn val="ctr"/>
        <c:lblOffset val="100"/>
        <c:noMultiLvlLbl val="0"/>
      </c:catAx>
      <c:valAx>
        <c:axId val="36033588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33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obertes.xlsx]tablas!TablaDinámica12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22219107267123969"/>
          <c:w val="0.9964722222222222"/>
          <c:h val="0.49921562779600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tablas!$BM$3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tablas!$BL$4:$BL$5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tablas!$BM$4:$BM$5</c:f>
              <c:numCache>
                <c:formatCode>_-* #,##0\ "€"_-;\-* #,##0\ "€"_-;_-* "-"??\ "€"_-;_-@_-</c:formatCode>
                <c:ptCount val="1"/>
                <c:pt idx="0">
                  <c:v>1176.1199999999999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43-419A-9652-5D0C4C6503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58801664"/>
        <c:axId val="358802056"/>
      </c:barChart>
      <c:catAx>
        <c:axId val="35880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58802056"/>
        <c:crosses val="autoZero"/>
        <c:auto val="1"/>
        <c:lblAlgn val="ctr"/>
        <c:lblOffset val="100"/>
        <c:noMultiLvlLbl val="0"/>
      </c:catAx>
      <c:valAx>
        <c:axId val="35880205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5880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obertes.xlsx]tablas!TablaDinámica13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tablas!$BS$3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tablas!$BR$4:$BR$5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tablas!$BS$4:$BS$5</c:f>
              <c:numCache>
                <c:formatCode>_-* #,##0\ "€"_-;\-* #,##0\ "€"_-;_-* "-"??\ "€"_-;_-@_-</c:formatCode>
                <c:ptCount val="1"/>
                <c:pt idx="0">
                  <c:v>544.5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05-42B7-A41A-82D3A03D1C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0732192"/>
        <c:axId val="360729448"/>
      </c:barChart>
      <c:catAx>
        <c:axId val="3607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729448"/>
        <c:crosses val="autoZero"/>
        <c:auto val="1"/>
        <c:lblAlgn val="ctr"/>
        <c:lblOffset val="100"/>
        <c:noMultiLvlLbl val="0"/>
      </c:catAx>
      <c:valAx>
        <c:axId val="36072944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7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obertes.xlsx]tablas!TablaDinámica14</c:name>
    <c:fmtId val="14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tablas!$BY$3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tablas!$BX$4:$BX$5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tablas!$BY$4:$BY$5</c:f>
              <c:numCache>
                <c:formatCode>_-* #,##0\ "€"_-;\-* #,##0\ "€"_-;_-* "-"??\ "€"_-;_-@_-</c:formatCode>
                <c:ptCount val="1"/>
                <c:pt idx="0">
                  <c:v>296.3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A9-4BFD-BBFF-F66219F3F5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0730624"/>
        <c:axId val="360731016"/>
      </c:barChart>
      <c:catAx>
        <c:axId val="36073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731016"/>
        <c:crosses val="autoZero"/>
        <c:auto val="1"/>
        <c:lblAlgn val="ctr"/>
        <c:lblOffset val="100"/>
        <c:noMultiLvlLbl val="0"/>
      </c:catAx>
      <c:valAx>
        <c:axId val="3607310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73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[Despeses a mitjans 2023 - dades obertes.xlsx]tablas!TablaDinámica3</c:name>
    <c:fmtId val="4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tablas!$Q$3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tablas!$P$4:$P$9</c:f>
              <c:strCache>
                <c:ptCount val="5"/>
                <c:pt idx="0">
                  <c:v>Promoció cultural</c:v>
                </c:pt>
                <c:pt idx="1">
                  <c:v>Promoció institucional</c:v>
                </c:pt>
                <c:pt idx="2">
                  <c:v>Civisme- Reciclatge</c:v>
                </c:pt>
                <c:pt idx="3">
                  <c:v>Promoció comercial</c:v>
                </c:pt>
                <c:pt idx="4">
                  <c:v>Promoció de la ciutat</c:v>
                </c:pt>
              </c:strCache>
            </c:strRef>
          </c:cat>
          <c:val>
            <c:numRef>
              <c:f>tablas!$Q$4:$Q$9</c:f>
              <c:numCache>
                <c:formatCode>_-* #,##0\ "€"_-;\-* #,##0\ "€"_-;_-* "-"??\ "€"_-;_-@_-</c:formatCode>
                <c:ptCount val="5"/>
                <c:pt idx="0">
                  <c:v>4659.17</c:v>
                </c:pt>
                <c:pt idx="1">
                  <c:v>2881.65</c:v>
                </c:pt>
                <c:pt idx="2">
                  <c:v>2569.92</c:v>
                </c:pt>
                <c:pt idx="3">
                  <c:v>1372.1599999999999</c:v>
                </c:pt>
                <c:pt idx="4">
                  <c:v>896.61400000000003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0733760"/>
        <c:axId val="360734544"/>
      </c:barChart>
      <c:catAx>
        <c:axId val="36073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734544"/>
        <c:crosses val="autoZero"/>
        <c:auto val="1"/>
        <c:lblAlgn val="ctr"/>
        <c:lblOffset val="100"/>
        <c:noMultiLvlLbl val="0"/>
      </c:catAx>
      <c:valAx>
        <c:axId val="36073454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73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obertes.xlsx]tablas!TablaDinámica5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294444444444441"/>
          <c:h val="0.41925095785440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tablas!$W$3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tablas!$V$4:$V$6</c:f>
              <c:strCache>
                <c:ptCount val="2"/>
                <c:pt idx="0">
                  <c:v>Promoció cultural</c:v>
                </c:pt>
                <c:pt idx="1">
                  <c:v>Promoció institucional</c:v>
                </c:pt>
              </c:strCache>
            </c:strRef>
          </c:cat>
          <c:val>
            <c:numRef>
              <c:f>tablas!$W$4:$W$6</c:f>
              <c:numCache>
                <c:formatCode>_-* #,##0\ "€"_-;\-* #,##0\ "€"_-;_-* "-"??\ "€"_-;_-@_-</c:formatCode>
                <c:ptCount val="2"/>
                <c:pt idx="0">
                  <c:v>6534</c:v>
                </c:pt>
                <c:pt idx="1">
                  <c:v>2541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0734152"/>
        <c:axId val="360728664"/>
      </c:barChart>
      <c:catAx>
        <c:axId val="36073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728664"/>
        <c:crosses val="autoZero"/>
        <c:auto val="1"/>
        <c:lblAlgn val="ctr"/>
        <c:lblOffset val="100"/>
        <c:noMultiLvlLbl val="0"/>
      </c:catAx>
      <c:valAx>
        <c:axId val="36072866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73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obertes.xlsx]tablas!TablaDinámica6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tablas!$AB$4:$AB$10</c:f>
              <c:strCache>
                <c:ptCount val="6"/>
                <c:pt idx="0">
                  <c:v>Promoció cultural</c:v>
                </c:pt>
                <c:pt idx="1">
                  <c:v>Civisme- Reciclatge</c:v>
                </c:pt>
                <c:pt idx="2">
                  <c:v>Promoció comercial</c:v>
                </c:pt>
                <c:pt idx="3">
                  <c:v>Promoció de la ciutat</c:v>
                </c:pt>
                <c:pt idx="4">
                  <c:v>Difusió dels serveis</c:v>
                </c:pt>
                <c:pt idx="5">
                  <c:v>Felicitació 30 aniversari</c:v>
                </c:pt>
              </c:strCache>
            </c:strRef>
          </c:cat>
          <c:val>
            <c:numRef>
              <c:f>tablas!$AC$4:$AC$10</c:f>
              <c:numCache>
                <c:formatCode>_-* #,##0\ "€"_-;\-* #,##0\ "€"_-;_-* "-"??\ "€"_-;_-@_-</c:formatCode>
                <c:ptCount val="6"/>
                <c:pt idx="0">
                  <c:v>1306.8</c:v>
                </c:pt>
                <c:pt idx="1">
                  <c:v>669.74</c:v>
                </c:pt>
                <c:pt idx="2">
                  <c:v>343.04</c:v>
                </c:pt>
                <c:pt idx="3">
                  <c:v>326.7</c:v>
                </c:pt>
                <c:pt idx="4">
                  <c:v>326.7</c:v>
                </c:pt>
                <c:pt idx="5">
                  <c:v>199.65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59419184"/>
        <c:axId val="359414872"/>
      </c:barChart>
      <c:catAx>
        <c:axId val="35941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59414872"/>
        <c:crosses val="autoZero"/>
        <c:auto val="1"/>
        <c:lblAlgn val="ctr"/>
        <c:lblOffset val="100"/>
        <c:noMultiLvlLbl val="0"/>
      </c:catAx>
      <c:valAx>
        <c:axId val="35941487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5941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obertes.xlsx]tablas!TablaDinámica7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tablas!$AH$4:$AH$6</c:f>
              <c:strCache>
                <c:ptCount val="2"/>
                <c:pt idx="0">
                  <c:v>Civisme- Reciclatge</c:v>
                </c:pt>
                <c:pt idx="1">
                  <c:v>Promoció cultural</c:v>
                </c:pt>
              </c:strCache>
            </c:strRef>
          </c:cat>
          <c:val>
            <c:numRef>
              <c:f>tablas!$AI$4:$AI$6</c:f>
              <c:numCache>
                <c:formatCode>_-* #,##0\ "€"_-;\-* #,##0\ "€"_-;_-* "-"??\ "€"_-;_-@_-</c:formatCode>
                <c:ptCount val="2"/>
                <c:pt idx="0">
                  <c:v>1452</c:v>
                </c:pt>
                <c:pt idx="1">
                  <c:v>802.5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59415656"/>
        <c:axId val="359417224"/>
      </c:barChart>
      <c:catAx>
        <c:axId val="35941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59417224"/>
        <c:crosses val="autoZero"/>
        <c:auto val="1"/>
        <c:lblAlgn val="ctr"/>
        <c:lblOffset val="100"/>
        <c:noMultiLvlLbl val="0"/>
      </c:catAx>
      <c:valAx>
        <c:axId val="35941722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5941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obertes.xlsx]tablas!TablaDinámica8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tablas!$AO$3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tablas!$AN$4:$AN$9</c:f>
              <c:strCache>
                <c:ptCount val="5"/>
                <c:pt idx="0">
                  <c:v>Promoció cultural</c:v>
                </c:pt>
                <c:pt idx="1">
                  <c:v>Promoció comercial</c:v>
                </c:pt>
                <c:pt idx="2">
                  <c:v>Promoció de la ciutat</c:v>
                </c:pt>
                <c:pt idx="3">
                  <c:v>Promoció institucional</c:v>
                </c:pt>
                <c:pt idx="4">
                  <c:v>Civisme- Reciclatge</c:v>
                </c:pt>
              </c:strCache>
            </c:strRef>
          </c:cat>
          <c:val>
            <c:numRef>
              <c:f>tablas!$AO$4:$AO$9</c:f>
              <c:numCache>
                <c:formatCode>_-* #,##0\ "€"_-;\-* #,##0\ "€"_-;_-* "-"??\ "€"_-;_-@_-</c:formatCode>
                <c:ptCount val="5"/>
                <c:pt idx="0">
                  <c:v>1197.9000000000001</c:v>
                </c:pt>
                <c:pt idx="1">
                  <c:v>326.70000000000005</c:v>
                </c:pt>
                <c:pt idx="2">
                  <c:v>217.8</c:v>
                </c:pt>
                <c:pt idx="3">
                  <c:v>217.8</c:v>
                </c:pt>
                <c:pt idx="4">
                  <c:v>108.9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59421536"/>
        <c:axId val="359421928"/>
      </c:barChart>
      <c:catAx>
        <c:axId val="3594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59421928"/>
        <c:crosses val="autoZero"/>
        <c:auto val="1"/>
        <c:lblAlgn val="ctr"/>
        <c:lblOffset val="100"/>
        <c:noMultiLvlLbl val="0"/>
      </c:catAx>
      <c:valAx>
        <c:axId val="35942192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5942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obertes.xlsx]tablas!TablaDinámica9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tablas!$AU$3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tablas!$AT$4:$AT$6</c:f>
              <c:strCache>
                <c:ptCount val="2"/>
                <c:pt idx="0">
                  <c:v>Promoció cultural</c:v>
                </c:pt>
                <c:pt idx="1">
                  <c:v>Promoció comercial</c:v>
                </c:pt>
              </c:strCache>
            </c:strRef>
          </c:cat>
          <c:val>
            <c:numRef>
              <c:f>tablas!$AU$4:$AU$6</c:f>
              <c:numCache>
                <c:formatCode>_-* #,##0\ "€"_-;\-* #,##0\ "€"_-;_-* "-"??\ "€"_-;_-@_-</c:formatCode>
                <c:ptCount val="2"/>
                <c:pt idx="0">
                  <c:v>1179.75</c:v>
                </c:pt>
                <c:pt idx="1">
                  <c:v>653.4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3025880"/>
        <c:axId val="383022744"/>
      </c:barChart>
      <c:catAx>
        <c:axId val="38302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3022744"/>
        <c:crosses val="autoZero"/>
        <c:auto val="1"/>
        <c:lblAlgn val="ctr"/>
        <c:lblOffset val="100"/>
        <c:noMultiLvlLbl val="0"/>
      </c:catAx>
      <c:valAx>
        <c:axId val="38302274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302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30461538461545"/>
          <c:y val="6.035665294924554E-2"/>
          <c:w val="0.61731487179487177"/>
          <c:h val="0.8792866941015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B1E72AAE-772A-4BC7-8E65-AEB10B19C08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A63145D-1D54-41BE-883E-CBB5B02E528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210E9BC-FD16-45BB-AE8A-95F9BD685CB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C0F5119-3D2C-4C54-995F-5B7932293B4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1F20845-4189-409A-8C8D-7D86E8BE737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F10E88C-576E-4593-AE12-9510A5642D5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95FECAB-8CC8-4BCB-AA29-F994BA92D38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3032937-633A-4E51-9ABC-FC6F5ABB318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955B978-D202-42A4-8A6C-2EE069640ED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D9C5B04-5D2F-4EA3-96FC-01D1B7C8B83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AEB6287-205E-41DB-86DB-F014084E5DE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4311BA0-DB07-4053-B1D7-328A37EA46E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5BFF2DD-406E-4C46-881B-7A3FCDBD208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AD0CBC0-79A4-479F-BC04-82DF28DF364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tablas!$D$4:$D$10</c:f>
              <c:strCache>
                <c:ptCount val="7"/>
                <c:pt idx="0">
                  <c:v>Promoció cultural</c:v>
                </c:pt>
                <c:pt idx="1">
                  <c:v>Promoció institucional</c:v>
                </c:pt>
                <c:pt idx="2">
                  <c:v>Civisme- Reciclatge</c:v>
                </c:pt>
                <c:pt idx="3">
                  <c:v>Promoció comercial</c:v>
                </c:pt>
                <c:pt idx="4">
                  <c:v>Promoció de la ciutat</c:v>
                </c:pt>
                <c:pt idx="5">
                  <c:v>Difusió dels serveis</c:v>
                </c:pt>
                <c:pt idx="6">
                  <c:v>Felicitació 30 aniversari</c:v>
                </c:pt>
              </c:strCache>
            </c:strRef>
          </c:cat>
          <c:val>
            <c:numRef>
              <c:f>tablas!$E$4:$E$10</c:f>
              <c:numCache>
                <c:formatCode>_-* #,##0\ "€"_-;\-* #,##0\ "€"_-;_-* "-"??\ "€"_-;_-@_-</c:formatCode>
                <c:ptCount val="7"/>
                <c:pt idx="0">
                  <c:v>20748.840000000004</c:v>
                </c:pt>
                <c:pt idx="1">
                  <c:v>5640.4499999999989</c:v>
                </c:pt>
                <c:pt idx="2">
                  <c:v>4800.5599999999995</c:v>
                </c:pt>
                <c:pt idx="3">
                  <c:v>2695.3</c:v>
                </c:pt>
                <c:pt idx="4">
                  <c:v>1441.114</c:v>
                </c:pt>
                <c:pt idx="5">
                  <c:v>326.7</c:v>
                </c:pt>
                <c:pt idx="6">
                  <c:v>199.65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94-4EBB-891E-455627BBC1C3}"/>
            </c:ext>
            <c:ext xmlns:c15="http://schemas.microsoft.com/office/drawing/2012/chart" uri="{02D57815-91ED-43cb-92C2-25804820EDAC}">
              <c15:datalabelsRange>
                <c15:f>tablas!$F$4:$F$10</c15:f>
                <c15:dlblRangeCache>
                  <c:ptCount val="7"/>
                  <c:pt idx="0">
                    <c:v>58%</c:v>
                  </c:pt>
                  <c:pt idx="1">
                    <c:v>16%</c:v>
                  </c:pt>
                  <c:pt idx="2">
                    <c:v>13%</c:v>
                  </c:pt>
                  <c:pt idx="3">
                    <c:v>8%</c:v>
                  </c:pt>
                  <c:pt idx="4">
                    <c:v>4%</c:v>
                  </c:pt>
                  <c:pt idx="5">
                    <c:v>1%</c:v>
                  </c:pt>
                  <c:pt idx="6">
                    <c:v>1%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58807936"/>
        <c:axId val="358806368"/>
      </c:barChart>
      <c:catAx>
        <c:axId val="358807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58806368"/>
        <c:crosses val="autoZero"/>
        <c:auto val="1"/>
        <c:lblAlgn val="ctr"/>
        <c:lblOffset val="100"/>
        <c:noMultiLvlLbl val="0"/>
      </c:catAx>
      <c:valAx>
        <c:axId val="358806368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5880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obertes.xlsx]tablas!TablaDinámica10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tablas!$BA$3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tablas!$AZ$4:$AZ$5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tablas!$BA$4:$BA$5</c:f>
              <c:numCache>
                <c:formatCode>_-* #,##0\ "€"_-;\-* #,##0\ "€"_-;_-* "-"??\ "€"_-;_-@_-</c:formatCode>
                <c:ptCount val="1"/>
                <c:pt idx="0">
                  <c:v>1811.8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3026272"/>
        <c:axId val="383027056"/>
      </c:barChart>
      <c:catAx>
        <c:axId val="38302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3027056"/>
        <c:crosses val="autoZero"/>
        <c:auto val="1"/>
        <c:lblAlgn val="ctr"/>
        <c:lblOffset val="100"/>
        <c:noMultiLvlLbl val="0"/>
      </c:catAx>
      <c:valAx>
        <c:axId val="38302705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302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obertes.xlsx]tablas!TablaDinámica11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tablas!$BF$4:$BF$5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tablas!$BG$4:$BG$5</c:f>
              <c:numCache>
                <c:formatCode>_-* #,##0\ "€"_-;\-* #,##0\ "€"_-;_-* "-"??\ "€"_-;_-@_-</c:formatCode>
                <c:ptCount val="1"/>
                <c:pt idx="0">
                  <c:v>1240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3027840"/>
        <c:axId val="383024704"/>
      </c:barChart>
      <c:catAx>
        <c:axId val="38302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3024704"/>
        <c:crosses val="autoZero"/>
        <c:auto val="1"/>
        <c:lblAlgn val="ctr"/>
        <c:lblOffset val="100"/>
        <c:noMultiLvlLbl val="0"/>
      </c:catAx>
      <c:valAx>
        <c:axId val="38302470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302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obertes.xlsx]tablas!TablaDinámica12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tablas!$BM$3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tablas!$BL$4:$BL$5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tablas!$BM$4:$BM$5</c:f>
              <c:numCache>
                <c:formatCode>_-* #,##0\ "€"_-;\-* #,##0\ "€"_-;_-* "-"??\ "€"_-;_-@_-</c:formatCode>
                <c:ptCount val="1"/>
                <c:pt idx="0">
                  <c:v>1176.1199999999999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3021960"/>
        <c:axId val="383682600"/>
      </c:barChart>
      <c:catAx>
        <c:axId val="383021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3682600"/>
        <c:crosses val="autoZero"/>
        <c:auto val="1"/>
        <c:lblAlgn val="ctr"/>
        <c:lblOffset val="100"/>
        <c:noMultiLvlLbl val="0"/>
      </c:catAx>
      <c:valAx>
        <c:axId val="38368260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3021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obertes.xlsx]tablas!TablaDinámica13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tablas!$BS$3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tablas!$BR$4:$BR$5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tablas!$BS$4:$BS$5</c:f>
              <c:numCache>
                <c:formatCode>_-* #,##0\ "€"_-;\-* #,##0\ "€"_-;_-* "-"??\ "€"_-;_-@_-</c:formatCode>
                <c:ptCount val="1"/>
                <c:pt idx="0">
                  <c:v>544.5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3678680"/>
        <c:axId val="383681032"/>
      </c:barChart>
      <c:catAx>
        <c:axId val="38367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3681032"/>
        <c:crosses val="autoZero"/>
        <c:auto val="1"/>
        <c:lblAlgn val="ctr"/>
        <c:lblOffset val="100"/>
        <c:noMultiLvlLbl val="0"/>
      </c:catAx>
      <c:valAx>
        <c:axId val="38368103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367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obertes.xlsx]tablas!TablaDinámica14</c:name>
    <c:fmtId val="11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tablas!$BY$3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tablas!$BX$4:$BX$5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tablas!$BY$4:$BY$5</c:f>
              <c:numCache>
                <c:formatCode>_-* #,##0\ "€"_-;\-* #,##0\ "€"_-;_-* "-"??\ "€"_-;_-@_-</c:formatCode>
                <c:ptCount val="1"/>
                <c:pt idx="0">
                  <c:v>296.3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3677504"/>
        <c:axId val="383684560"/>
      </c:barChart>
      <c:catAx>
        <c:axId val="38367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3684560"/>
        <c:crosses val="autoZero"/>
        <c:auto val="1"/>
        <c:lblAlgn val="ctr"/>
        <c:lblOffset val="100"/>
        <c:noMultiLvlLbl val="0"/>
      </c:catAx>
      <c:valAx>
        <c:axId val="38368456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367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[Despeses a mitjans 2023 - dades obertes.xlsx]tablas!TablaDinámica3</c:name>
    <c:fmtId val="6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703065134099617"/>
          <c:w val="0.99084027777777772"/>
          <c:h val="0.35792241379310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tablas!$Q$3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tablas!$P$4:$P$9</c:f>
              <c:strCache>
                <c:ptCount val="5"/>
                <c:pt idx="0">
                  <c:v>Promoció cultural</c:v>
                </c:pt>
                <c:pt idx="1">
                  <c:v>Promoció institucional</c:v>
                </c:pt>
                <c:pt idx="2">
                  <c:v>Civisme- Reciclatge</c:v>
                </c:pt>
                <c:pt idx="3">
                  <c:v>Promoció comercial</c:v>
                </c:pt>
                <c:pt idx="4">
                  <c:v>Promoció de la ciutat</c:v>
                </c:pt>
              </c:strCache>
            </c:strRef>
          </c:cat>
          <c:val>
            <c:numRef>
              <c:f>tablas!$Q$4:$Q$9</c:f>
              <c:numCache>
                <c:formatCode>_-* #,##0\ "€"_-;\-* #,##0\ "€"_-;_-* "-"??\ "€"_-;_-@_-</c:formatCode>
                <c:ptCount val="5"/>
                <c:pt idx="0">
                  <c:v>4659.17</c:v>
                </c:pt>
                <c:pt idx="1">
                  <c:v>2881.65</c:v>
                </c:pt>
                <c:pt idx="2">
                  <c:v>2569.92</c:v>
                </c:pt>
                <c:pt idx="3">
                  <c:v>1372.1599999999999</c:v>
                </c:pt>
                <c:pt idx="4">
                  <c:v>896.61400000000003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C7-45F4-8EEA-178E8279EB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8805192"/>
        <c:axId val="358802840"/>
      </c:barChart>
      <c:catAx>
        <c:axId val="35880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58802840"/>
        <c:crosses val="autoZero"/>
        <c:auto val="1"/>
        <c:lblAlgn val="ctr"/>
        <c:lblOffset val="100"/>
        <c:noMultiLvlLbl val="0"/>
      </c:catAx>
      <c:valAx>
        <c:axId val="35880284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58805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obertes.xlsx]tablas!TablaDinámica5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3381226053639847"/>
          <c:w val="1"/>
          <c:h val="0.41925095785440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tablas!$W$3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tablas!$V$4:$V$6</c:f>
              <c:strCache>
                <c:ptCount val="2"/>
                <c:pt idx="0">
                  <c:v>Promoció cultural</c:v>
                </c:pt>
                <c:pt idx="1">
                  <c:v>Promoció institucional</c:v>
                </c:pt>
              </c:strCache>
            </c:strRef>
          </c:cat>
          <c:val>
            <c:numRef>
              <c:f>tablas!$W$4:$W$6</c:f>
              <c:numCache>
                <c:formatCode>_-* #,##0\ "€"_-;\-* #,##0\ "€"_-;_-* "-"??\ "€"_-;_-@_-</c:formatCode>
                <c:ptCount val="2"/>
                <c:pt idx="0">
                  <c:v>6534</c:v>
                </c:pt>
                <c:pt idx="1">
                  <c:v>2541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96-47D0-9EC4-C6AB746FA3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8807544"/>
        <c:axId val="358800880"/>
      </c:barChart>
      <c:catAx>
        <c:axId val="35880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58800880"/>
        <c:crosses val="autoZero"/>
        <c:auto val="1"/>
        <c:lblAlgn val="ctr"/>
        <c:lblOffset val="100"/>
        <c:noMultiLvlLbl val="0"/>
      </c:catAx>
      <c:valAx>
        <c:axId val="35880088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5880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obertes.xlsx]tablas!TablaDinámica6</c:name>
    <c:fmtId val="12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tablas!$AB$4:$AB$10</c:f>
              <c:strCache>
                <c:ptCount val="6"/>
                <c:pt idx="0">
                  <c:v>Promoció cultural</c:v>
                </c:pt>
                <c:pt idx="1">
                  <c:v>Civisme- Reciclatge</c:v>
                </c:pt>
                <c:pt idx="2">
                  <c:v>Promoció comercial</c:v>
                </c:pt>
                <c:pt idx="3">
                  <c:v>Promoció de la ciutat</c:v>
                </c:pt>
                <c:pt idx="4">
                  <c:v>Difusió dels serveis</c:v>
                </c:pt>
                <c:pt idx="5">
                  <c:v>Felicitació 30 aniversari</c:v>
                </c:pt>
              </c:strCache>
            </c:strRef>
          </c:cat>
          <c:val>
            <c:numRef>
              <c:f>tablas!$AC$4:$AC$10</c:f>
              <c:numCache>
                <c:formatCode>_-* #,##0\ "€"_-;\-* #,##0\ "€"_-;_-* "-"??\ "€"_-;_-@_-</c:formatCode>
                <c:ptCount val="6"/>
                <c:pt idx="0">
                  <c:v>1306.8</c:v>
                </c:pt>
                <c:pt idx="1">
                  <c:v>669.74</c:v>
                </c:pt>
                <c:pt idx="2">
                  <c:v>343.04</c:v>
                </c:pt>
                <c:pt idx="3">
                  <c:v>326.7</c:v>
                </c:pt>
                <c:pt idx="4">
                  <c:v>326.7</c:v>
                </c:pt>
                <c:pt idx="5">
                  <c:v>199.65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43-4A2D-B9A5-4BA37ABAF0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0138256"/>
        <c:axId val="360133552"/>
      </c:barChart>
      <c:catAx>
        <c:axId val="36013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133552"/>
        <c:crosses val="autoZero"/>
        <c:auto val="1"/>
        <c:lblAlgn val="ctr"/>
        <c:lblOffset val="100"/>
        <c:noMultiLvlLbl val="0"/>
      </c:catAx>
      <c:valAx>
        <c:axId val="36013355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13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obertes.xlsx]tablas!TablaDinámica7</c:name>
    <c:fmtId val="12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tablas!$AH$4:$AH$6</c:f>
              <c:strCache>
                <c:ptCount val="2"/>
                <c:pt idx="0">
                  <c:v>Civisme- Reciclatge</c:v>
                </c:pt>
                <c:pt idx="1">
                  <c:v>Promoció cultural</c:v>
                </c:pt>
              </c:strCache>
            </c:strRef>
          </c:cat>
          <c:val>
            <c:numRef>
              <c:f>tablas!$AI$4:$AI$6</c:f>
              <c:numCache>
                <c:formatCode>_-* #,##0\ "€"_-;\-* #,##0\ "€"_-;_-* "-"??\ "€"_-;_-@_-</c:formatCode>
                <c:ptCount val="2"/>
                <c:pt idx="0">
                  <c:v>1452</c:v>
                </c:pt>
                <c:pt idx="1">
                  <c:v>802.5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B0-4E05-9A3F-A276B67962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0139040"/>
        <c:axId val="360131984"/>
      </c:barChart>
      <c:catAx>
        <c:axId val="36013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131984"/>
        <c:crosses val="autoZero"/>
        <c:auto val="1"/>
        <c:lblAlgn val="ctr"/>
        <c:lblOffset val="100"/>
        <c:noMultiLvlLbl val="0"/>
      </c:catAx>
      <c:valAx>
        <c:axId val="36013198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13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obertes.xlsx]tablas!TablaDinámica8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tablas!$AO$3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tablas!$AN$4:$AN$9</c:f>
              <c:strCache>
                <c:ptCount val="5"/>
                <c:pt idx="0">
                  <c:v>Promoció cultural</c:v>
                </c:pt>
                <c:pt idx="1">
                  <c:v>Promoció comercial</c:v>
                </c:pt>
                <c:pt idx="2">
                  <c:v>Promoció de la ciutat</c:v>
                </c:pt>
                <c:pt idx="3">
                  <c:v>Promoció institucional</c:v>
                </c:pt>
                <c:pt idx="4">
                  <c:v>Civisme- Reciclatge</c:v>
                </c:pt>
              </c:strCache>
            </c:strRef>
          </c:cat>
          <c:val>
            <c:numRef>
              <c:f>tablas!$AO$4:$AO$9</c:f>
              <c:numCache>
                <c:formatCode>_-* #,##0\ "€"_-;\-* #,##0\ "€"_-;_-* "-"??\ "€"_-;_-@_-</c:formatCode>
                <c:ptCount val="5"/>
                <c:pt idx="0">
                  <c:v>1197.9000000000001</c:v>
                </c:pt>
                <c:pt idx="1">
                  <c:v>326.70000000000005</c:v>
                </c:pt>
                <c:pt idx="2">
                  <c:v>217.8</c:v>
                </c:pt>
                <c:pt idx="3">
                  <c:v>217.8</c:v>
                </c:pt>
                <c:pt idx="4">
                  <c:v>108.9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2B-43E6-931F-2556E2C5F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0133944"/>
        <c:axId val="360134336"/>
      </c:barChart>
      <c:catAx>
        <c:axId val="360133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134336"/>
        <c:crosses val="autoZero"/>
        <c:auto val="1"/>
        <c:lblAlgn val="ctr"/>
        <c:lblOffset val="100"/>
        <c:noMultiLvlLbl val="0"/>
      </c:catAx>
      <c:valAx>
        <c:axId val="36013433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133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obertes.xlsx]tablas!TablaDinámica9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tablas!$AU$3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tablas!$AT$4:$AT$6</c:f>
              <c:strCache>
                <c:ptCount val="2"/>
                <c:pt idx="0">
                  <c:v>Promoció cultural</c:v>
                </c:pt>
                <c:pt idx="1">
                  <c:v>Promoció comercial</c:v>
                </c:pt>
              </c:strCache>
            </c:strRef>
          </c:cat>
          <c:val>
            <c:numRef>
              <c:f>tablas!$AU$4:$AU$6</c:f>
              <c:numCache>
                <c:formatCode>_-* #,##0\ "€"_-;\-* #,##0\ "€"_-;_-* "-"??\ "€"_-;_-@_-</c:formatCode>
                <c:ptCount val="2"/>
                <c:pt idx="0">
                  <c:v>1179.75</c:v>
                </c:pt>
                <c:pt idx="1">
                  <c:v>653.4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4-4DE4-ABE6-26B3AD0126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0332352"/>
        <c:axId val="360329608"/>
      </c:barChart>
      <c:catAx>
        <c:axId val="36033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329608"/>
        <c:crosses val="autoZero"/>
        <c:auto val="1"/>
        <c:lblAlgn val="ctr"/>
        <c:lblOffset val="100"/>
        <c:noMultiLvlLbl val="0"/>
      </c:catAx>
      <c:valAx>
        <c:axId val="36032960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33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2023 - dades obertes.xlsx]tablas!TablaDinámica10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tablas!$BA$3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tablas!$AZ$4:$AZ$5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tablas!$BA$4:$BA$5</c:f>
              <c:numCache>
                <c:formatCode>_-* #,##0\ "€"_-;\-* #,##0\ "€"_-;_-* "-"??\ "€"_-;_-@_-</c:formatCode>
                <c:ptCount val="1"/>
                <c:pt idx="0">
                  <c:v>1811.8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F7-4237-BC30-AD02EA7318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0332744"/>
        <c:axId val="360334312"/>
      </c:barChart>
      <c:catAx>
        <c:axId val="36033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60334312"/>
        <c:crosses val="autoZero"/>
        <c:auto val="1"/>
        <c:lblAlgn val="ctr"/>
        <c:lblOffset val="100"/>
        <c:noMultiLvlLbl val="0"/>
      </c:catAx>
      <c:valAx>
        <c:axId val="36033431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6033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23</xdr:row>
      <xdr:rowOff>47625</xdr:rowOff>
    </xdr:from>
    <xdr:to>
      <xdr:col>8</xdr:col>
      <xdr:colOff>466725</xdr:colOff>
      <xdr:row>37</xdr:row>
      <xdr:rowOff>114300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xmlns="" id="{DC659FDF-55EE-F214-E5DF-1D7DDDD5393F}"/>
            </a:ext>
          </a:extLst>
        </xdr:cNvPr>
        <xdr:cNvGrpSpPr/>
      </xdr:nvGrpSpPr>
      <xdr:grpSpPr>
        <a:xfrm>
          <a:off x="466725" y="4429125"/>
          <a:ext cx="6096000" cy="2733675"/>
          <a:chOff x="285750" y="5133975"/>
          <a:chExt cx="6096000" cy="2733675"/>
        </a:xfrm>
      </xdr:grpSpPr>
      <xdr:sp macro="" textlink="">
        <xdr:nvSpPr>
          <xdr:cNvPr id="75" name="Rectángulo: esquinas redondeadas 74">
            <a:extLst>
              <a:ext uri="{FF2B5EF4-FFF2-40B4-BE49-F238E27FC236}">
                <a16:creationId xmlns:a16="http://schemas.microsoft.com/office/drawing/2014/main" xmlns="" id="{0F98180A-BA04-4534-8865-3907BD8D2C4C}"/>
              </a:ext>
            </a:extLst>
          </xdr:cNvPr>
          <xdr:cNvSpPr/>
        </xdr:nvSpPr>
        <xdr:spPr>
          <a:xfrm>
            <a:off x="300038" y="5133975"/>
            <a:ext cx="6081712" cy="2733675"/>
          </a:xfrm>
          <a:prstGeom prst="roundRect">
            <a:avLst>
              <a:gd name="adj" fmla="val 2578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sp macro="" textlink="">
        <xdr:nvSpPr>
          <xdr:cNvPr id="76" name="Rectángulo: esquinas redondeadas 75">
            <a:extLst>
              <a:ext uri="{FF2B5EF4-FFF2-40B4-BE49-F238E27FC236}">
                <a16:creationId xmlns:a16="http://schemas.microsoft.com/office/drawing/2014/main" xmlns="" id="{42087CE8-495E-4362-A9AA-69480406B67E}"/>
              </a:ext>
            </a:extLst>
          </xdr:cNvPr>
          <xdr:cNvSpPr/>
        </xdr:nvSpPr>
        <xdr:spPr>
          <a:xfrm>
            <a:off x="285750" y="5162551"/>
            <a:ext cx="219600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MITJÀ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xmlns="" id="{3639CDC6-3323-48DB-9EEE-6015D03930A7}"/>
              </a:ext>
            </a:extLst>
          </xdr:cNvPr>
          <xdr:cNvGraphicFramePr>
            <a:graphicFrameLocks/>
          </xdr:cNvGraphicFramePr>
        </xdr:nvGraphicFramePr>
        <xdr:xfrm>
          <a:off x="408018" y="5438775"/>
          <a:ext cx="584835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0</xdr:col>
      <xdr:colOff>323851</xdr:colOff>
      <xdr:row>5</xdr:row>
      <xdr:rowOff>185737</xdr:rowOff>
    </xdr:from>
    <xdr:to>
      <xdr:col>19</xdr:col>
      <xdr:colOff>76201</xdr:colOff>
      <xdr:row>7</xdr:row>
      <xdr:rowOff>185737</xdr:rowOff>
    </xdr:to>
    <xdr:grpSp>
      <xdr:nvGrpSpPr>
        <xdr:cNvPr id="56" name="Grupo 55">
          <a:extLst>
            <a:ext uri="{FF2B5EF4-FFF2-40B4-BE49-F238E27FC236}">
              <a16:creationId xmlns:a16="http://schemas.microsoft.com/office/drawing/2014/main" xmlns="" id="{E5E1C3AE-CBAF-9C99-4E91-7028B8AA9BA3}"/>
            </a:ext>
          </a:extLst>
        </xdr:cNvPr>
        <xdr:cNvGrpSpPr/>
      </xdr:nvGrpSpPr>
      <xdr:grpSpPr>
        <a:xfrm>
          <a:off x="323851" y="1138237"/>
          <a:ext cx="14230350" cy="381000"/>
          <a:chOff x="333375" y="1247775"/>
          <a:chExt cx="5915025" cy="381000"/>
        </a:xfrm>
      </xdr:grpSpPr>
      <xdr:sp macro="" textlink="">
        <xdr:nvSpPr>
          <xdr:cNvPr id="30" name="Rectángulo: esquinas redondeadas 29">
            <a:extLst>
              <a:ext uri="{FF2B5EF4-FFF2-40B4-BE49-F238E27FC236}">
                <a16:creationId xmlns:a16="http://schemas.microsoft.com/office/drawing/2014/main" xmlns="" id="{BA836B20-E9AF-497B-A7F7-8C51A8A43414}"/>
              </a:ext>
            </a:extLst>
          </xdr:cNvPr>
          <xdr:cNvSpPr/>
        </xdr:nvSpPr>
        <xdr:spPr>
          <a:xfrm>
            <a:off x="400050" y="1247775"/>
            <a:ext cx="5848350" cy="381000"/>
          </a:xfrm>
          <a:prstGeom prst="roundRect">
            <a:avLst>
              <a:gd name="adj" fmla="val 7804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es-ES" sz="700">
              <a:latin typeface="Arial Black" panose="020B0A04020102020204" pitchFamily="34" charset="0"/>
            </a:endParaRPr>
          </a:p>
        </xdr:txBody>
      </xdr:sp>
      <xdr:sp macro="" textlink="">
        <xdr:nvSpPr>
          <xdr:cNvPr id="43" name="Rectángulo: esquinas redondeadas 42">
            <a:extLst>
              <a:ext uri="{FF2B5EF4-FFF2-40B4-BE49-F238E27FC236}">
                <a16:creationId xmlns:a16="http://schemas.microsoft.com/office/drawing/2014/main" xmlns="" id="{21C5E580-8B79-4A58-858C-5F89D845C50E}"/>
              </a:ext>
            </a:extLst>
          </xdr:cNvPr>
          <xdr:cNvSpPr/>
        </xdr:nvSpPr>
        <xdr:spPr>
          <a:xfrm>
            <a:off x="333375" y="1257300"/>
            <a:ext cx="2196000" cy="3524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400" b="0" i="0" u="none" strike="noStrike">
                <a:solidFill>
                  <a:schemeClr val="bg1"/>
                </a:solidFill>
                <a:latin typeface="Arial Black"/>
              </a:rPr>
              <a:t>  Despesa TOTAL</a:t>
            </a:r>
          </a:p>
        </xdr:txBody>
      </xdr:sp>
      <xdr:sp macro="" textlink="tablas!B27">
        <xdr:nvSpPr>
          <xdr:cNvPr id="17" name="Rectángulo: esquinas redondeadas 16">
            <a:extLst>
              <a:ext uri="{FF2B5EF4-FFF2-40B4-BE49-F238E27FC236}">
                <a16:creationId xmlns:a16="http://schemas.microsoft.com/office/drawing/2014/main" xmlns="" id="{B1088BD0-8D92-4CE5-9384-30CEAD3D4CF9}"/>
              </a:ext>
            </a:extLst>
          </xdr:cNvPr>
          <xdr:cNvSpPr/>
        </xdr:nvSpPr>
        <xdr:spPr>
          <a:xfrm>
            <a:off x="5638685" y="1295400"/>
            <a:ext cx="60019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49DBA25-002A-4001-BD10-DB2C69F5FCE5}" type="TxLink">
              <a:rPr lang="en-US" sz="1800" b="0" i="0" u="none" strike="noStrike">
                <a:solidFill>
                  <a:schemeClr val="bg1"/>
                </a:solidFill>
                <a:latin typeface="Arial Black"/>
              </a:rPr>
              <a:pPr algn="r"/>
              <a:t> 35.853 € </a:t>
            </a:fld>
            <a:endParaRPr lang="es-ES" sz="1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471487</xdr:colOff>
      <xdr:row>8</xdr:row>
      <xdr:rowOff>161924</xdr:rowOff>
    </xdr:from>
    <xdr:to>
      <xdr:col>8</xdr:col>
      <xdr:colOff>461963</xdr:colOff>
      <xdr:row>23</xdr:row>
      <xdr:rowOff>38099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xmlns="" id="{82BF99E0-C281-FE7B-20C1-F9FED8B2FBB7}"/>
            </a:ext>
          </a:extLst>
        </xdr:cNvPr>
        <xdr:cNvGrpSpPr/>
      </xdr:nvGrpSpPr>
      <xdr:grpSpPr>
        <a:xfrm>
          <a:off x="471487" y="1685924"/>
          <a:ext cx="6086476" cy="2733675"/>
          <a:chOff x="295274" y="2257424"/>
          <a:chExt cx="6086476" cy="2733675"/>
        </a:xfrm>
      </xdr:grpSpPr>
      <xdr:sp macro="" textlink="">
        <xdr:nvSpPr>
          <xdr:cNvPr id="74" name="Rectángulo: esquinas redondeadas 73">
            <a:extLst>
              <a:ext uri="{FF2B5EF4-FFF2-40B4-BE49-F238E27FC236}">
                <a16:creationId xmlns:a16="http://schemas.microsoft.com/office/drawing/2014/main" xmlns="" id="{B26CF4EE-59CA-4B1F-9A4E-170B996A5739}"/>
              </a:ext>
            </a:extLst>
          </xdr:cNvPr>
          <xdr:cNvSpPr/>
        </xdr:nvSpPr>
        <xdr:spPr>
          <a:xfrm>
            <a:off x="300038" y="2257424"/>
            <a:ext cx="6081712" cy="2733675"/>
          </a:xfrm>
          <a:prstGeom prst="roundRect">
            <a:avLst>
              <a:gd name="adj" fmla="val 3623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graphicFrame macro="">
        <xdr:nvGraphicFramePr>
          <xdr:cNvPr id="11" name="Gráfico 10">
            <a:extLst>
              <a:ext uri="{FF2B5EF4-FFF2-40B4-BE49-F238E27FC236}">
                <a16:creationId xmlns:a16="http://schemas.microsoft.com/office/drawing/2014/main" xmlns="" id="{AF9961C9-9562-4612-B7D7-5B51522F2433}"/>
              </a:ext>
            </a:extLst>
          </xdr:cNvPr>
          <xdr:cNvGraphicFramePr>
            <a:graphicFrameLocks/>
          </xdr:cNvGraphicFramePr>
        </xdr:nvGraphicFramePr>
        <xdr:xfrm>
          <a:off x="407193" y="2552700"/>
          <a:ext cx="585000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3" name="Rectángulo: esquinas redondeadas 72">
            <a:extLst>
              <a:ext uri="{FF2B5EF4-FFF2-40B4-BE49-F238E27FC236}">
                <a16:creationId xmlns:a16="http://schemas.microsoft.com/office/drawing/2014/main" xmlns="" id="{8C4AAEC0-7173-4151-9754-C7729EDF69BC}"/>
              </a:ext>
            </a:extLst>
          </xdr:cNvPr>
          <xdr:cNvSpPr/>
        </xdr:nvSpPr>
        <xdr:spPr>
          <a:xfrm>
            <a:off x="295274" y="2286000"/>
            <a:ext cx="2809875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CAMPANYA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</xdr:grpSp>
    <xdr:clientData/>
  </xdr:twoCellAnchor>
  <xdr:twoCellAnchor editAs="oneCell">
    <xdr:from>
      <xdr:col>0</xdr:col>
      <xdr:colOff>466725</xdr:colOff>
      <xdr:row>0</xdr:row>
      <xdr:rowOff>76200</xdr:rowOff>
    </xdr:from>
    <xdr:to>
      <xdr:col>3</xdr:col>
      <xdr:colOff>228600</xdr:colOff>
      <xdr:row>5</xdr:row>
      <xdr:rowOff>82906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8AF93546-CF01-EAAE-DE60-B50C07DF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76200"/>
          <a:ext cx="2047875" cy="9592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352426</xdr:colOff>
      <xdr:row>0</xdr:row>
      <xdr:rowOff>95250</xdr:rowOff>
    </xdr:from>
    <xdr:to>
      <xdr:col>19</xdr:col>
      <xdr:colOff>66676</xdr:colOff>
      <xdr:row>5</xdr:row>
      <xdr:rowOff>114300</xdr:rowOff>
    </xdr:to>
    <xdr:sp macro="" textlink="">
      <xdr:nvSpPr>
        <xdr:cNvPr id="81" name="Rectángulo: esquinas redondeadas 80">
          <a:extLst>
            <a:ext uri="{FF2B5EF4-FFF2-40B4-BE49-F238E27FC236}">
              <a16:creationId xmlns:a16="http://schemas.microsoft.com/office/drawing/2014/main" xmlns="" id="{97E82074-F0BE-4E3E-8DE2-D124775A87E7}"/>
            </a:ext>
          </a:extLst>
        </xdr:cNvPr>
        <xdr:cNvSpPr/>
      </xdr:nvSpPr>
      <xdr:spPr>
        <a:xfrm>
          <a:off x="2638426" y="95250"/>
          <a:ext cx="11906250" cy="97155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800">
              <a:latin typeface="Arial Black" panose="020B0A04020102020204" pitchFamily="34" charset="0"/>
            </a:rPr>
            <a:t>DESPESA MUNICIPAL DE</a:t>
          </a:r>
          <a:r>
            <a:rPr lang="es-ES" sz="2800" baseline="0">
              <a:latin typeface="Arial Black" panose="020B0A04020102020204" pitchFamily="34" charset="0"/>
            </a:rPr>
            <a:t> COMUNICACIÓ ANY 2023</a:t>
          </a:r>
          <a:endParaRPr lang="es-ES" sz="28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161926</xdr:colOff>
      <xdr:row>8</xdr:row>
      <xdr:rowOff>180975</xdr:rowOff>
    </xdr:from>
    <xdr:to>
      <xdr:col>14</xdr:col>
      <xdr:colOff>114301</xdr:colOff>
      <xdr:row>15</xdr:row>
      <xdr:rowOff>180975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xmlns="" id="{E83310F4-A1A8-4383-ABCC-D4987302D099}"/>
            </a:ext>
          </a:extLst>
        </xdr:cNvPr>
        <xdr:cNvSpPr/>
      </xdr:nvSpPr>
      <xdr:spPr>
        <a:xfrm>
          <a:off x="7019926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10</xdr:row>
      <xdr:rowOff>38100</xdr:rowOff>
    </xdr:from>
    <xdr:to>
      <xdr:col>14</xdr:col>
      <xdr:colOff>33338</xdr:colOff>
      <xdr:row>15</xdr:row>
      <xdr:rowOff>76200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xmlns="" id="{D56F9CF8-FA37-B702-F6CE-E246FC354075}"/>
            </a:ext>
          </a:extLst>
        </xdr:cNvPr>
        <xdr:cNvSpPr/>
      </xdr:nvSpPr>
      <xdr:spPr>
        <a:xfrm>
          <a:off x="7091363" y="19431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8</xdr:row>
      <xdr:rowOff>166688</xdr:rowOff>
    </xdr:from>
    <xdr:to>
      <xdr:col>12</xdr:col>
      <xdr:colOff>100500</xdr:colOff>
      <xdr:row>10</xdr:row>
      <xdr:rowOff>61913</xdr:rowOff>
    </xdr:to>
    <xdr:sp macro="" textlink="tablas!$R$1">
      <xdr:nvSpPr>
        <xdr:cNvPr id="14" name="Rectángulo: esquinas redondeadas 13">
          <a:extLst>
            <a:ext uri="{FF2B5EF4-FFF2-40B4-BE49-F238E27FC236}">
              <a16:creationId xmlns:a16="http://schemas.microsoft.com/office/drawing/2014/main" xmlns="" id="{D3A03AF3-A4EF-4181-86DE-DBC41BCE2887}"/>
            </a:ext>
          </a:extLst>
        </xdr:cNvPr>
        <xdr:cNvSpPr/>
      </xdr:nvSpPr>
      <xdr:spPr>
        <a:xfrm>
          <a:off x="7048500" y="16906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FF1AE329-0328-4C27-BCFD-86E2F70BAD0A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Som Mollet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8</xdr:row>
      <xdr:rowOff>166688</xdr:rowOff>
    </xdr:from>
    <xdr:to>
      <xdr:col>14</xdr:col>
      <xdr:colOff>23813</xdr:colOff>
      <xdr:row>10</xdr:row>
      <xdr:rowOff>61913</xdr:rowOff>
    </xdr:to>
    <xdr:sp macro="" textlink="tablas!S1">
      <xdr:nvSpPr>
        <xdr:cNvPr id="15" name="Rectángulo: esquinas redondeadas 14">
          <a:extLst>
            <a:ext uri="{FF2B5EF4-FFF2-40B4-BE49-F238E27FC236}">
              <a16:creationId xmlns:a16="http://schemas.microsoft.com/office/drawing/2014/main" xmlns="" id="{B0FF7D2C-7CDC-416A-B3F7-F9D20FF2A867}"/>
            </a:ext>
          </a:extLst>
        </xdr:cNvPr>
        <xdr:cNvSpPr/>
      </xdr:nvSpPr>
      <xdr:spPr>
        <a:xfrm>
          <a:off x="9653589" y="16906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0323861F-EC2A-469B-B447-D4EA8928109B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12.380 € </a:t>
          </a:fld>
          <a:endParaRPr lang="es-ES" sz="800"/>
        </a:p>
      </xdr:txBody>
    </xdr:sp>
    <xdr:clientData/>
  </xdr:twoCellAnchor>
  <xdr:twoCellAnchor>
    <xdr:from>
      <xdr:col>9</xdr:col>
      <xdr:colOff>233362</xdr:colOff>
      <xdr:row>10</xdr:row>
      <xdr:rowOff>19050</xdr:rowOff>
    </xdr:from>
    <xdr:to>
      <xdr:col>14</xdr:col>
      <xdr:colOff>23362</xdr:colOff>
      <xdr:row>15</xdr:row>
      <xdr:rowOff>110550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xmlns="" id="{769425B0-BD33-4CD7-8FD4-704CAE96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128588</xdr:colOff>
      <xdr:row>8</xdr:row>
      <xdr:rowOff>180975</xdr:rowOff>
    </xdr:from>
    <xdr:to>
      <xdr:col>19</xdr:col>
      <xdr:colOff>80963</xdr:colOff>
      <xdr:row>15</xdr:row>
      <xdr:rowOff>180975</xdr:rowOff>
    </xdr:to>
    <xdr:sp macro="" textlink="">
      <xdr:nvSpPr>
        <xdr:cNvPr id="82" name="Rectángulo: esquinas redondeadas 81">
          <a:extLst>
            <a:ext uri="{FF2B5EF4-FFF2-40B4-BE49-F238E27FC236}">
              <a16:creationId xmlns:a16="http://schemas.microsoft.com/office/drawing/2014/main" xmlns="" id="{F37B635B-A8FD-42B4-8BDE-21BCAA1DB2A0}"/>
            </a:ext>
          </a:extLst>
        </xdr:cNvPr>
        <xdr:cNvSpPr/>
      </xdr:nvSpPr>
      <xdr:spPr>
        <a:xfrm>
          <a:off x="10796588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10</xdr:row>
      <xdr:rowOff>28575</xdr:rowOff>
    </xdr:from>
    <xdr:to>
      <xdr:col>19</xdr:col>
      <xdr:colOff>4763</xdr:colOff>
      <xdr:row>15</xdr:row>
      <xdr:rowOff>66675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xmlns="" id="{AE464BBC-8AEE-47B3-B6FF-3F4E3F685982}"/>
            </a:ext>
          </a:extLst>
        </xdr:cNvPr>
        <xdr:cNvSpPr/>
      </xdr:nvSpPr>
      <xdr:spPr>
        <a:xfrm>
          <a:off x="10872788" y="19335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8</xdr:row>
      <xdr:rowOff>157163</xdr:rowOff>
    </xdr:from>
    <xdr:to>
      <xdr:col>17</xdr:col>
      <xdr:colOff>71925</xdr:colOff>
      <xdr:row>10</xdr:row>
      <xdr:rowOff>52388</xdr:rowOff>
    </xdr:to>
    <xdr:sp macro="" textlink="tablas!$X$1">
      <xdr:nvSpPr>
        <xdr:cNvPr id="28" name="Rectángulo: esquinas redondeadas 27">
          <a:extLst>
            <a:ext uri="{FF2B5EF4-FFF2-40B4-BE49-F238E27FC236}">
              <a16:creationId xmlns:a16="http://schemas.microsoft.com/office/drawing/2014/main" xmlns="" id="{C9A56211-F660-4A79-BDDE-8DCFD1A84649}"/>
            </a:ext>
          </a:extLst>
        </xdr:cNvPr>
        <xdr:cNvSpPr/>
      </xdr:nvSpPr>
      <xdr:spPr>
        <a:xfrm>
          <a:off x="10829925" y="16811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4F8641F4-FF60-4271-8689-F0FDD42F8C1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Periodico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8</xdr:row>
      <xdr:rowOff>157163</xdr:rowOff>
    </xdr:from>
    <xdr:to>
      <xdr:col>18</xdr:col>
      <xdr:colOff>757238</xdr:colOff>
      <xdr:row>10</xdr:row>
      <xdr:rowOff>52388</xdr:rowOff>
    </xdr:to>
    <xdr:sp macro="" textlink="tablas!$Y$1">
      <xdr:nvSpPr>
        <xdr:cNvPr id="29" name="Rectángulo: esquinas redondeadas 28">
          <a:extLst>
            <a:ext uri="{FF2B5EF4-FFF2-40B4-BE49-F238E27FC236}">
              <a16:creationId xmlns:a16="http://schemas.microsoft.com/office/drawing/2014/main" xmlns="" id="{99AB82C3-1D0E-49B0-9633-57BB5A88A546}"/>
            </a:ext>
          </a:extLst>
        </xdr:cNvPr>
        <xdr:cNvSpPr/>
      </xdr:nvSpPr>
      <xdr:spPr>
        <a:xfrm>
          <a:off x="13435014" y="16811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7843A310-BFCD-47B2-AB81-46D512A74DA5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9.075 € </a:t>
          </a:fld>
          <a:endParaRPr lang="es-ES" sz="700"/>
        </a:p>
      </xdr:txBody>
    </xdr:sp>
    <xdr:clientData/>
  </xdr:twoCellAnchor>
  <xdr:twoCellAnchor>
    <xdr:from>
      <xdr:col>14</xdr:col>
      <xdr:colOff>204788</xdr:colOff>
      <xdr:row>10</xdr:row>
      <xdr:rowOff>9525</xdr:rowOff>
    </xdr:from>
    <xdr:to>
      <xdr:col>18</xdr:col>
      <xdr:colOff>756788</xdr:colOff>
      <xdr:row>15</xdr:row>
      <xdr:rowOff>101025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A43D113-146B-4AD9-93B8-4E3E2FC34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161926</xdr:colOff>
      <xdr:row>16</xdr:row>
      <xdr:rowOff>9525</xdr:rowOff>
    </xdr:from>
    <xdr:to>
      <xdr:col>14</xdr:col>
      <xdr:colOff>114301</xdr:colOff>
      <xdr:row>23</xdr:row>
      <xdr:rowOff>9525</xdr:rowOff>
    </xdr:to>
    <xdr:sp macro="" textlink="">
      <xdr:nvSpPr>
        <xdr:cNvPr id="126" name="Rectángulo: esquinas redondeadas 125">
          <a:extLst>
            <a:ext uri="{FF2B5EF4-FFF2-40B4-BE49-F238E27FC236}">
              <a16:creationId xmlns:a16="http://schemas.microsoft.com/office/drawing/2014/main" xmlns="" id="{BA6C082A-8417-111B-CE55-8743628BEB3B}"/>
            </a:ext>
          </a:extLst>
        </xdr:cNvPr>
        <xdr:cNvSpPr/>
      </xdr:nvSpPr>
      <xdr:spPr>
        <a:xfrm>
          <a:off x="7019926" y="30575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17</xdr:row>
      <xdr:rowOff>57150</xdr:rowOff>
    </xdr:from>
    <xdr:to>
      <xdr:col>14</xdr:col>
      <xdr:colOff>33338</xdr:colOff>
      <xdr:row>22</xdr:row>
      <xdr:rowOff>95250</xdr:rowOff>
    </xdr:to>
    <xdr:sp macro="" textlink="">
      <xdr:nvSpPr>
        <xdr:cNvPr id="127" name="Rectángulo: esquinas redondeadas 126">
          <a:extLst>
            <a:ext uri="{FF2B5EF4-FFF2-40B4-BE49-F238E27FC236}">
              <a16:creationId xmlns:a16="http://schemas.microsoft.com/office/drawing/2014/main" xmlns="" id="{532AF587-C381-78E2-0083-63C3110F4500}"/>
            </a:ext>
          </a:extLst>
        </xdr:cNvPr>
        <xdr:cNvSpPr/>
      </xdr:nvSpPr>
      <xdr:spPr>
        <a:xfrm>
          <a:off x="7091363" y="329565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15</xdr:row>
      <xdr:rowOff>185738</xdr:rowOff>
    </xdr:from>
    <xdr:to>
      <xdr:col>12</xdr:col>
      <xdr:colOff>100500</xdr:colOff>
      <xdr:row>17</xdr:row>
      <xdr:rowOff>80963</xdr:rowOff>
    </xdr:to>
    <xdr:sp macro="" textlink="tablas!$AD$1">
      <xdr:nvSpPr>
        <xdr:cNvPr id="128" name="Rectángulo: esquinas redondeadas 127">
          <a:extLst>
            <a:ext uri="{FF2B5EF4-FFF2-40B4-BE49-F238E27FC236}">
              <a16:creationId xmlns:a16="http://schemas.microsoft.com/office/drawing/2014/main" xmlns="" id="{6999FC48-594A-A350-F0B1-A82CAF30A88A}"/>
            </a:ext>
          </a:extLst>
        </xdr:cNvPr>
        <xdr:cNvSpPr/>
      </xdr:nvSpPr>
      <xdr:spPr>
        <a:xfrm>
          <a:off x="7048500" y="304323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72D22E1-B18E-4FEA-9DBC-6E0E0E33F32C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Mollet a Mà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15</xdr:row>
      <xdr:rowOff>185738</xdr:rowOff>
    </xdr:from>
    <xdr:to>
      <xdr:col>14</xdr:col>
      <xdr:colOff>23813</xdr:colOff>
      <xdr:row>17</xdr:row>
      <xdr:rowOff>80963</xdr:rowOff>
    </xdr:to>
    <xdr:sp macro="" textlink="tablas!AE1">
      <xdr:nvSpPr>
        <xdr:cNvPr id="129" name="Rectángulo: esquinas redondeadas 128">
          <a:extLst>
            <a:ext uri="{FF2B5EF4-FFF2-40B4-BE49-F238E27FC236}">
              <a16:creationId xmlns:a16="http://schemas.microsoft.com/office/drawing/2014/main" xmlns="" id="{306E9211-AA3F-EEF2-0B6D-2A8B3A601D8A}"/>
            </a:ext>
          </a:extLst>
        </xdr:cNvPr>
        <xdr:cNvSpPr/>
      </xdr:nvSpPr>
      <xdr:spPr>
        <a:xfrm>
          <a:off x="9653589" y="304323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91AC2EF-C228-405A-8B12-A0996123FB6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3.173 €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16</xdr:row>
      <xdr:rowOff>9525</xdr:rowOff>
    </xdr:from>
    <xdr:to>
      <xdr:col>19</xdr:col>
      <xdr:colOff>80963</xdr:colOff>
      <xdr:row>23</xdr:row>
      <xdr:rowOff>9525</xdr:rowOff>
    </xdr:to>
    <xdr:sp macro="" textlink="">
      <xdr:nvSpPr>
        <xdr:cNvPr id="132" name="Rectángulo: esquinas redondeadas 131">
          <a:extLst>
            <a:ext uri="{FF2B5EF4-FFF2-40B4-BE49-F238E27FC236}">
              <a16:creationId xmlns:a16="http://schemas.microsoft.com/office/drawing/2014/main" xmlns="" id="{1BE464F7-A566-F513-CD5F-6CAE0A33D7DB}"/>
            </a:ext>
          </a:extLst>
        </xdr:cNvPr>
        <xdr:cNvSpPr/>
      </xdr:nvSpPr>
      <xdr:spPr>
        <a:xfrm>
          <a:off x="10796588" y="30575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17</xdr:row>
      <xdr:rowOff>47625</xdr:rowOff>
    </xdr:from>
    <xdr:to>
      <xdr:col>19</xdr:col>
      <xdr:colOff>4763</xdr:colOff>
      <xdr:row>22</xdr:row>
      <xdr:rowOff>85725</xdr:rowOff>
    </xdr:to>
    <xdr:sp macro="" textlink="">
      <xdr:nvSpPr>
        <xdr:cNvPr id="133" name="Rectángulo: esquinas redondeadas 132">
          <a:extLst>
            <a:ext uri="{FF2B5EF4-FFF2-40B4-BE49-F238E27FC236}">
              <a16:creationId xmlns:a16="http://schemas.microsoft.com/office/drawing/2014/main" xmlns="" id="{D29F46BC-B410-53C3-4AB2-615ED205BFF0}"/>
            </a:ext>
          </a:extLst>
        </xdr:cNvPr>
        <xdr:cNvSpPr/>
      </xdr:nvSpPr>
      <xdr:spPr>
        <a:xfrm>
          <a:off x="10872788" y="328612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15</xdr:row>
      <xdr:rowOff>176213</xdr:rowOff>
    </xdr:from>
    <xdr:to>
      <xdr:col>17</xdr:col>
      <xdr:colOff>71925</xdr:colOff>
      <xdr:row>17</xdr:row>
      <xdr:rowOff>71438</xdr:rowOff>
    </xdr:to>
    <xdr:sp macro="" textlink="tablas!$AJ$1">
      <xdr:nvSpPr>
        <xdr:cNvPr id="134" name="Rectángulo: esquinas redondeadas 133">
          <a:extLst>
            <a:ext uri="{FF2B5EF4-FFF2-40B4-BE49-F238E27FC236}">
              <a16:creationId xmlns:a16="http://schemas.microsoft.com/office/drawing/2014/main" xmlns="" id="{DDC1BDA3-3939-BD00-9BBB-5CDB8114ADA6}"/>
            </a:ext>
          </a:extLst>
        </xdr:cNvPr>
        <xdr:cNvSpPr/>
      </xdr:nvSpPr>
      <xdr:spPr>
        <a:xfrm>
          <a:off x="10829925" y="303371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53E40C7-FE9C-4A2A-B40C-186BA646C53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Vallès Visió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15</xdr:row>
      <xdr:rowOff>176213</xdr:rowOff>
    </xdr:from>
    <xdr:to>
      <xdr:col>18</xdr:col>
      <xdr:colOff>757238</xdr:colOff>
      <xdr:row>17</xdr:row>
      <xdr:rowOff>71438</xdr:rowOff>
    </xdr:to>
    <xdr:sp macro="" textlink="tablas!$AK$1">
      <xdr:nvSpPr>
        <xdr:cNvPr id="135" name="Rectángulo: esquinas redondeadas 134">
          <a:extLst>
            <a:ext uri="{FF2B5EF4-FFF2-40B4-BE49-F238E27FC236}">
              <a16:creationId xmlns:a16="http://schemas.microsoft.com/office/drawing/2014/main" xmlns="" id="{B2151D30-6AA9-DE05-9AF2-D31EBF1A2D61}"/>
            </a:ext>
          </a:extLst>
        </xdr:cNvPr>
        <xdr:cNvSpPr/>
      </xdr:nvSpPr>
      <xdr:spPr>
        <a:xfrm>
          <a:off x="13435014" y="303371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2F9673D7-0B60-492C-9B39-DA99F6C4EA1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2.255 € </a:t>
          </a:fld>
          <a:endParaRPr lang="es-ES" sz="700"/>
        </a:p>
      </xdr:txBody>
    </xdr:sp>
    <xdr:clientData/>
  </xdr:twoCellAnchor>
  <xdr:twoCellAnchor>
    <xdr:from>
      <xdr:col>9</xdr:col>
      <xdr:colOff>161926</xdr:colOff>
      <xdr:row>23</xdr:row>
      <xdr:rowOff>28575</xdr:rowOff>
    </xdr:from>
    <xdr:to>
      <xdr:col>14</xdr:col>
      <xdr:colOff>114301</xdr:colOff>
      <xdr:row>30</xdr:row>
      <xdr:rowOff>28575</xdr:rowOff>
    </xdr:to>
    <xdr:sp macro="" textlink="">
      <xdr:nvSpPr>
        <xdr:cNvPr id="138" name="Rectángulo: esquinas redondeadas 137">
          <a:extLst>
            <a:ext uri="{FF2B5EF4-FFF2-40B4-BE49-F238E27FC236}">
              <a16:creationId xmlns:a16="http://schemas.microsoft.com/office/drawing/2014/main" xmlns="" id="{DB085C86-765D-28D9-7ED1-88A1BC484A61}"/>
            </a:ext>
          </a:extLst>
        </xdr:cNvPr>
        <xdr:cNvSpPr/>
      </xdr:nvSpPr>
      <xdr:spPr>
        <a:xfrm>
          <a:off x="7019926" y="44100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24</xdr:row>
      <xdr:rowOff>76200</xdr:rowOff>
    </xdr:from>
    <xdr:to>
      <xdr:col>14</xdr:col>
      <xdr:colOff>33338</xdr:colOff>
      <xdr:row>29</xdr:row>
      <xdr:rowOff>114300</xdr:rowOff>
    </xdr:to>
    <xdr:sp macro="" textlink="">
      <xdr:nvSpPr>
        <xdr:cNvPr id="139" name="Rectángulo: esquinas redondeadas 138">
          <a:extLst>
            <a:ext uri="{FF2B5EF4-FFF2-40B4-BE49-F238E27FC236}">
              <a16:creationId xmlns:a16="http://schemas.microsoft.com/office/drawing/2014/main" xmlns="" id="{AC72E7C9-6162-F3D7-ECA8-42112266B3FA}"/>
            </a:ext>
          </a:extLst>
        </xdr:cNvPr>
        <xdr:cNvSpPr/>
      </xdr:nvSpPr>
      <xdr:spPr>
        <a:xfrm>
          <a:off x="7091363" y="46482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23</xdr:row>
      <xdr:rowOff>14288</xdr:rowOff>
    </xdr:from>
    <xdr:to>
      <xdr:col>12</xdr:col>
      <xdr:colOff>100500</xdr:colOff>
      <xdr:row>24</xdr:row>
      <xdr:rowOff>100013</xdr:rowOff>
    </xdr:to>
    <xdr:sp macro="" textlink="tablas!$AP$1">
      <xdr:nvSpPr>
        <xdr:cNvPr id="140" name="Rectángulo: esquinas redondeadas 139">
          <a:extLst>
            <a:ext uri="{FF2B5EF4-FFF2-40B4-BE49-F238E27FC236}">
              <a16:creationId xmlns:a16="http://schemas.microsoft.com/office/drawing/2014/main" xmlns="" id="{8D307E4A-C03E-3431-C907-1814FEFFDC84}"/>
            </a:ext>
          </a:extLst>
        </xdr:cNvPr>
        <xdr:cNvSpPr/>
      </xdr:nvSpPr>
      <xdr:spPr>
        <a:xfrm>
          <a:off x="7048500" y="43957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71AAD41-C87B-4791-9A1B-45B04E68CBD8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Mollet Viu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23</xdr:row>
      <xdr:rowOff>14288</xdr:rowOff>
    </xdr:from>
    <xdr:to>
      <xdr:col>14</xdr:col>
      <xdr:colOff>23813</xdr:colOff>
      <xdr:row>24</xdr:row>
      <xdr:rowOff>100013</xdr:rowOff>
    </xdr:to>
    <xdr:sp macro="" textlink="tablas!AQ1">
      <xdr:nvSpPr>
        <xdr:cNvPr id="141" name="Rectángulo: esquinas redondeadas 140">
          <a:extLst>
            <a:ext uri="{FF2B5EF4-FFF2-40B4-BE49-F238E27FC236}">
              <a16:creationId xmlns:a16="http://schemas.microsoft.com/office/drawing/2014/main" xmlns="" id="{CFDA2AD6-80A5-FDD7-12E7-5DA9793BC7FB}"/>
            </a:ext>
          </a:extLst>
        </xdr:cNvPr>
        <xdr:cNvSpPr/>
      </xdr:nvSpPr>
      <xdr:spPr>
        <a:xfrm>
          <a:off x="9653589" y="43957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3F149C77-57A0-4969-B4EF-E918ADA1B70E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2.069 €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23</xdr:row>
      <xdr:rowOff>28575</xdr:rowOff>
    </xdr:from>
    <xdr:to>
      <xdr:col>19</xdr:col>
      <xdr:colOff>80963</xdr:colOff>
      <xdr:row>30</xdr:row>
      <xdr:rowOff>28575</xdr:rowOff>
    </xdr:to>
    <xdr:sp macro="" textlink="">
      <xdr:nvSpPr>
        <xdr:cNvPr id="144" name="Rectángulo: esquinas redondeadas 143">
          <a:extLst>
            <a:ext uri="{FF2B5EF4-FFF2-40B4-BE49-F238E27FC236}">
              <a16:creationId xmlns:a16="http://schemas.microsoft.com/office/drawing/2014/main" xmlns="" id="{DB523F87-FA58-C019-B9A1-66326EC7BD76}"/>
            </a:ext>
          </a:extLst>
        </xdr:cNvPr>
        <xdr:cNvSpPr/>
      </xdr:nvSpPr>
      <xdr:spPr>
        <a:xfrm>
          <a:off x="10796588" y="44100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24</xdr:row>
      <xdr:rowOff>66675</xdr:rowOff>
    </xdr:from>
    <xdr:to>
      <xdr:col>19</xdr:col>
      <xdr:colOff>4763</xdr:colOff>
      <xdr:row>29</xdr:row>
      <xdr:rowOff>104775</xdr:rowOff>
    </xdr:to>
    <xdr:sp macro="" textlink="">
      <xdr:nvSpPr>
        <xdr:cNvPr id="145" name="Rectángulo: esquinas redondeadas 144">
          <a:extLst>
            <a:ext uri="{FF2B5EF4-FFF2-40B4-BE49-F238E27FC236}">
              <a16:creationId xmlns:a16="http://schemas.microsoft.com/office/drawing/2014/main" xmlns="" id="{47E0A937-66F3-EC4A-AFBE-C6638E54E49A}"/>
            </a:ext>
          </a:extLst>
        </xdr:cNvPr>
        <xdr:cNvSpPr/>
      </xdr:nvSpPr>
      <xdr:spPr>
        <a:xfrm>
          <a:off x="10872788" y="46386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23</xdr:row>
      <xdr:rowOff>4763</xdr:rowOff>
    </xdr:from>
    <xdr:to>
      <xdr:col>17</xdr:col>
      <xdr:colOff>71925</xdr:colOff>
      <xdr:row>24</xdr:row>
      <xdr:rowOff>90488</xdr:rowOff>
    </xdr:to>
    <xdr:sp macro="" textlink="tablas!$AV$1">
      <xdr:nvSpPr>
        <xdr:cNvPr id="146" name="Rectángulo: esquinas redondeadas 145">
          <a:extLst>
            <a:ext uri="{FF2B5EF4-FFF2-40B4-BE49-F238E27FC236}">
              <a16:creationId xmlns:a16="http://schemas.microsoft.com/office/drawing/2014/main" xmlns="" id="{997EC747-46AF-61C5-7C04-58D2E2610390}"/>
            </a:ext>
          </a:extLst>
        </xdr:cNvPr>
        <xdr:cNvSpPr/>
      </xdr:nvSpPr>
      <xdr:spPr>
        <a:xfrm>
          <a:off x="10829925" y="43862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C255C7F-8A09-4C7E-BE76-A4AF346B91AE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Som Granollers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23</xdr:row>
      <xdr:rowOff>4763</xdr:rowOff>
    </xdr:from>
    <xdr:to>
      <xdr:col>18</xdr:col>
      <xdr:colOff>757238</xdr:colOff>
      <xdr:row>24</xdr:row>
      <xdr:rowOff>90488</xdr:rowOff>
    </xdr:to>
    <xdr:sp macro="" textlink="tablas!$AW$1">
      <xdr:nvSpPr>
        <xdr:cNvPr id="147" name="Rectángulo: esquinas redondeadas 146">
          <a:extLst>
            <a:ext uri="{FF2B5EF4-FFF2-40B4-BE49-F238E27FC236}">
              <a16:creationId xmlns:a16="http://schemas.microsoft.com/office/drawing/2014/main" xmlns="" id="{D41ED24C-57CB-8938-4B5B-E0E2F795C8CA}"/>
            </a:ext>
          </a:extLst>
        </xdr:cNvPr>
        <xdr:cNvSpPr/>
      </xdr:nvSpPr>
      <xdr:spPr>
        <a:xfrm>
          <a:off x="13435014" y="43862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D7147B4-C8EB-4AC5-8701-A253916948A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1.833 € </a:t>
          </a:fld>
          <a:endParaRPr lang="es-ES" sz="700"/>
        </a:p>
      </xdr:txBody>
    </xdr:sp>
    <xdr:clientData/>
  </xdr:twoCellAnchor>
  <xdr:twoCellAnchor>
    <xdr:from>
      <xdr:col>9</xdr:col>
      <xdr:colOff>161926</xdr:colOff>
      <xdr:row>30</xdr:row>
      <xdr:rowOff>47625</xdr:rowOff>
    </xdr:from>
    <xdr:to>
      <xdr:col>14</xdr:col>
      <xdr:colOff>114301</xdr:colOff>
      <xdr:row>37</xdr:row>
      <xdr:rowOff>47625</xdr:rowOff>
    </xdr:to>
    <xdr:sp macro="" textlink="">
      <xdr:nvSpPr>
        <xdr:cNvPr id="150" name="Rectángulo: esquinas redondeadas 149">
          <a:extLst>
            <a:ext uri="{FF2B5EF4-FFF2-40B4-BE49-F238E27FC236}">
              <a16:creationId xmlns:a16="http://schemas.microsoft.com/office/drawing/2014/main" xmlns="" id="{C865D439-0DF8-33C2-0F8E-8683362755F1}"/>
            </a:ext>
          </a:extLst>
        </xdr:cNvPr>
        <xdr:cNvSpPr/>
      </xdr:nvSpPr>
      <xdr:spPr>
        <a:xfrm>
          <a:off x="7019926" y="57626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31</xdr:row>
      <xdr:rowOff>95250</xdr:rowOff>
    </xdr:from>
    <xdr:to>
      <xdr:col>14</xdr:col>
      <xdr:colOff>33338</xdr:colOff>
      <xdr:row>36</xdr:row>
      <xdr:rowOff>133350</xdr:rowOff>
    </xdr:to>
    <xdr:sp macro="" textlink="">
      <xdr:nvSpPr>
        <xdr:cNvPr id="151" name="Rectángulo: esquinas redondeadas 150">
          <a:extLst>
            <a:ext uri="{FF2B5EF4-FFF2-40B4-BE49-F238E27FC236}">
              <a16:creationId xmlns:a16="http://schemas.microsoft.com/office/drawing/2014/main" xmlns="" id="{4EA691D1-A140-6A35-7CBA-71D3A75F297D}"/>
            </a:ext>
          </a:extLst>
        </xdr:cNvPr>
        <xdr:cNvSpPr/>
      </xdr:nvSpPr>
      <xdr:spPr>
        <a:xfrm>
          <a:off x="7091363" y="600075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30</xdr:row>
      <xdr:rowOff>33338</xdr:rowOff>
    </xdr:from>
    <xdr:to>
      <xdr:col>12</xdr:col>
      <xdr:colOff>100500</xdr:colOff>
      <xdr:row>31</xdr:row>
      <xdr:rowOff>119063</xdr:rowOff>
    </xdr:to>
    <xdr:sp macro="" textlink="tablas!$BB$1">
      <xdr:nvSpPr>
        <xdr:cNvPr id="152" name="Rectángulo: esquinas redondeadas 151">
          <a:extLst>
            <a:ext uri="{FF2B5EF4-FFF2-40B4-BE49-F238E27FC236}">
              <a16:creationId xmlns:a16="http://schemas.microsoft.com/office/drawing/2014/main" xmlns="" id="{6D603DEB-D925-8EE3-A187-3DEEB3C876E4}"/>
            </a:ext>
          </a:extLst>
        </xdr:cNvPr>
        <xdr:cNvSpPr/>
      </xdr:nvSpPr>
      <xdr:spPr>
        <a:xfrm>
          <a:off x="7048500" y="574833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BD75413-F93E-461F-9953-75F75D78EE02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9 Nou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30</xdr:row>
      <xdr:rowOff>33338</xdr:rowOff>
    </xdr:from>
    <xdr:to>
      <xdr:col>14</xdr:col>
      <xdr:colOff>23813</xdr:colOff>
      <xdr:row>31</xdr:row>
      <xdr:rowOff>119063</xdr:rowOff>
    </xdr:to>
    <xdr:sp macro="" textlink="tablas!BC1">
      <xdr:nvSpPr>
        <xdr:cNvPr id="153" name="Rectángulo: esquinas redondeadas 152">
          <a:extLst>
            <a:ext uri="{FF2B5EF4-FFF2-40B4-BE49-F238E27FC236}">
              <a16:creationId xmlns:a16="http://schemas.microsoft.com/office/drawing/2014/main" xmlns="" id="{C786FD0D-A6DC-6D22-1DE8-6E4459D801C0}"/>
            </a:ext>
          </a:extLst>
        </xdr:cNvPr>
        <xdr:cNvSpPr/>
      </xdr:nvSpPr>
      <xdr:spPr>
        <a:xfrm>
          <a:off x="9653589" y="574833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1095DFD4-29F1-48A6-A7F1-4CF582E8303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1.812 €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30</xdr:row>
      <xdr:rowOff>47625</xdr:rowOff>
    </xdr:from>
    <xdr:to>
      <xdr:col>19</xdr:col>
      <xdr:colOff>80963</xdr:colOff>
      <xdr:row>37</xdr:row>
      <xdr:rowOff>47625</xdr:rowOff>
    </xdr:to>
    <xdr:sp macro="" textlink="">
      <xdr:nvSpPr>
        <xdr:cNvPr id="156" name="Rectángulo: esquinas redondeadas 155">
          <a:extLst>
            <a:ext uri="{FF2B5EF4-FFF2-40B4-BE49-F238E27FC236}">
              <a16:creationId xmlns:a16="http://schemas.microsoft.com/office/drawing/2014/main" xmlns="" id="{B198D078-8DD8-6097-1EAB-B12525881D60}"/>
            </a:ext>
          </a:extLst>
        </xdr:cNvPr>
        <xdr:cNvSpPr/>
      </xdr:nvSpPr>
      <xdr:spPr>
        <a:xfrm>
          <a:off x="10796588" y="57626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31</xdr:row>
      <xdr:rowOff>85725</xdr:rowOff>
    </xdr:from>
    <xdr:to>
      <xdr:col>19</xdr:col>
      <xdr:colOff>4763</xdr:colOff>
      <xdr:row>36</xdr:row>
      <xdr:rowOff>123825</xdr:rowOff>
    </xdr:to>
    <xdr:sp macro="" textlink="">
      <xdr:nvSpPr>
        <xdr:cNvPr id="157" name="Rectángulo: esquinas redondeadas 156">
          <a:extLst>
            <a:ext uri="{FF2B5EF4-FFF2-40B4-BE49-F238E27FC236}">
              <a16:creationId xmlns:a16="http://schemas.microsoft.com/office/drawing/2014/main" xmlns="" id="{5EA5F76C-DFDD-3E36-701B-7098F90A7278}"/>
            </a:ext>
          </a:extLst>
        </xdr:cNvPr>
        <xdr:cNvSpPr/>
      </xdr:nvSpPr>
      <xdr:spPr>
        <a:xfrm>
          <a:off x="10872788" y="599122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30</xdr:row>
      <xdr:rowOff>23813</xdr:rowOff>
    </xdr:from>
    <xdr:to>
      <xdr:col>17</xdr:col>
      <xdr:colOff>71925</xdr:colOff>
      <xdr:row>31</xdr:row>
      <xdr:rowOff>109538</xdr:rowOff>
    </xdr:to>
    <xdr:sp macro="" textlink="tablas!$BH$1">
      <xdr:nvSpPr>
        <xdr:cNvPr id="158" name="Rectángulo: esquinas redondeadas 157">
          <a:extLst>
            <a:ext uri="{FF2B5EF4-FFF2-40B4-BE49-F238E27FC236}">
              <a16:creationId xmlns:a16="http://schemas.microsoft.com/office/drawing/2014/main" xmlns="" id="{0B4CFFE5-2614-9AD0-29BF-4AD8EDC6C501}"/>
            </a:ext>
          </a:extLst>
        </xdr:cNvPr>
        <xdr:cNvSpPr/>
      </xdr:nvSpPr>
      <xdr:spPr>
        <a:xfrm>
          <a:off x="10829925" y="573881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EC1A4DD-7040-4ED4-8424-4BE8C635D5D1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Falques ràdio  a Racc 1 i Racc 105 i suplement Què Fem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30</xdr:row>
      <xdr:rowOff>23813</xdr:rowOff>
    </xdr:from>
    <xdr:to>
      <xdr:col>18</xdr:col>
      <xdr:colOff>757238</xdr:colOff>
      <xdr:row>31</xdr:row>
      <xdr:rowOff>109538</xdr:rowOff>
    </xdr:to>
    <xdr:sp macro="" textlink="tablas!$BI$1">
      <xdr:nvSpPr>
        <xdr:cNvPr id="159" name="Rectángulo: esquinas redondeadas 158">
          <a:extLst>
            <a:ext uri="{FF2B5EF4-FFF2-40B4-BE49-F238E27FC236}">
              <a16:creationId xmlns:a16="http://schemas.microsoft.com/office/drawing/2014/main" xmlns="" id="{6F272B74-0762-4603-3A97-2EC9CEFFA779}"/>
            </a:ext>
          </a:extLst>
        </xdr:cNvPr>
        <xdr:cNvSpPr/>
      </xdr:nvSpPr>
      <xdr:spPr>
        <a:xfrm>
          <a:off x="13435014" y="573881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C8827580-106D-4D41-BA44-171A80F9653D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1.240 € </a:t>
          </a:fld>
          <a:endParaRPr lang="es-ES" sz="700"/>
        </a:p>
      </xdr:txBody>
    </xdr:sp>
    <xdr:clientData/>
  </xdr:twoCellAnchor>
  <xdr:twoCellAnchor>
    <xdr:from>
      <xdr:col>9</xdr:col>
      <xdr:colOff>161926</xdr:colOff>
      <xdr:row>37</xdr:row>
      <xdr:rowOff>66675</xdr:rowOff>
    </xdr:from>
    <xdr:to>
      <xdr:col>14</xdr:col>
      <xdr:colOff>114301</xdr:colOff>
      <xdr:row>44</xdr:row>
      <xdr:rowOff>66675</xdr:rowOff>
    </xdr:to>
    <xdr:sp macro="" textlink="">
      <xdr:nvSpPr>
        <xdr:cNvPr id="162" name="Rectángulo: esquinas redondeadas 161">
          <a:extLst>
            <a:ext uri="{FF2B5EF4-FFF2-40B4-BE49-F238E27FC236}">
              <a16:creationId xmlns:a16="http://schemas.microsoft.com/office/drawing/2014/main" xmlns="" id="{E9B95904-579D-2B69-AB76-19367E04D348}"/>
            </a:ext>
          </a:extLst>
        </xdr:cNvPr>
        <xdr:cNvSpPr/>
      </xdr:nvSpPr>
      <xdr:spPr>
        <a:xfrm>
          <a:off x="7019926" y="71151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38</xdr:row>
      <xdr:rowOff>114300</xdr:rowOff>
    </xdr:from>
    <xdr:to>
      <xdr:col>14</xdr:col>
      <xdr:colOff>33338</xdr:colOff>
      <xdr:row>43</xdr:row>
      <xdr:rowOff>152400</xdr:rowOff>
    </xdr:to>
    <xdr:sp macro="" textlink="">
      <xdr:nvSpPr>
        <xdr:cNvPr id="163" name="Rectángulo: esquinas redondeadas 162">
          <a:extLst>
            <a:ext uri="{FF2B5EF4-FFF2-40B4-BE49-F238E27FC236}">
              <a16:creationId xmlns:a16="http://schemas.microsoft.com/office/drawing/2014/main" xmlns="" id="{6E33FA11-7D2F-4E9C-A5B9-1CCE1FA7F19B}"/>
            </a:ext>
          </a:extLst>
        </xdr:cNvPr>
        <xdr:cNvSpPr/>
      </xdr:nvSpPr>
      <xdr:spPr>
        <a:xfrm>
          <a:off x="7091363" y="73533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37</xdr:row>
      <xdr:rowOff>52388</xdr:rowOff>
    </xdr:from>
    <xdr:to>
      <xdr:col>12</xdr:col>
      <xdr:colOff>100500</xdr:colOff>
      <xdr:row>38</xdr:row>
      <xdr:rowOff>138113</xdr:rowOff>
    </xdr:to>
    <xdr:sp macro="" textlink="tablas!$BN$1">
      <xdr:nvSpPr>
        <xdr:cNvPr id="164" name="Rectángulo: esquinas redondeadas 163">
          <a:extLst>
            <a:ext uri="{FF2B5EF4-FFF2-40B4-BE49-F238E27FC236}">
              <a16:creationId xmlns:a16="http://schemas.microsoft.com/office/drawing/2014/main" xmlns="" id="{90FE9B09-302E-5644-52C5-681E5D7A6245}"/>
            </a:ext>
          </a:extLst>
        </xdr:cNvPr>
        <xdr:cNvSpPr/>
      </xdr:nvSpPr>
      <xdr:spPr>
        <a:xfrm>
          <a:off x="7048500" y="71008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377D610-C95E-4378-B76F-E73F5F83E7CD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Flaixbac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37</xdr:row>
      <xdr:rowOff>52388</xdr:rowOff>
    </xdr:from>
    <xdr:to>
      <xdr:col>14</xdr:col>
      <xdr:colOff>23813</xdr:colOff>
      <xdr:row>38</xdr:row>
      <xdr:rowOff>138113</xdr:rowOff>
    </xdr:to>
    <xdr:sp macro="" textlink="tablas!BO1">
      <xdr:nvSpPr>
        <xdr:cNvPr id="165" name="Rectángulo: esquinas redondeadas 164">
          <a:extLst>
            <a:ext uri="{FF2B5EF4-FFF2-40B4-BE49-F238E27FC236}">
              <a16:creationId xmlns:a16="http://schemas.microsoft.com/office/drawing/2014/main" xmlns="" id="{5F8A4D05-10D2-CEC4-AC17-EB5DAC6602A8}"/>
            </a:ext>
          </a:extLst>
        </xdr:cNvPr>
        <xdr:cNvSpPr/>
      </xdr:nvSpPr>
      <xdr:spPr>
        <a:xfrm>
          <a:off x="9653589" y="71008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B4BF9B06-D1A8-47F4-94CA-87594A01B7DF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1.176 €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37</xdr:row>
      <xdr:rowOff>66675</xdr:rowOff>
    </xdr:from>
    <xdr:to>
      <xdr:col>19</xdr:col>
      <xdr:colOff>80963</xdr:colOff>
      <xdr:row>44</xdr:row>
      <xdr:rowOff>66675</xdr:rowOff>
    </xdr:to>
    <xdr:sp macro="" textlink="">
      <xdr:nvSpPr>
        <xdr:cNvPr id="168" name="Rectángulo: esquinas redondeadas 167">
          <a:extLst>
            <a:ext uri="{FF2B5EF4-FFF2-40B4-BE49-F238E27FC236}">
              <a16:creationId xmlns:a16="http://schemas.microsoft.com/office/drawing/2014/main" xmlns="" id="{9245F2CB-8D85-44D1-B316-7FE4E2C33531}"/>
            </a:ext>
          </a:extLst>
        </xdr:cNvPr>
        <xdr:cNvSpPr/>
      </xdr:nvSpPr>
      <xdr:spPr>
        <a:xfrm>
          <a:off x="10796588" y="71151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38</xdr:row>
      <xdr:rowOff>104775</xdr:rowOff>
    </xdr:from>
    <xdr:to>
      <xdr:col>19</xdr:col>
      <xdr:colOff>4763</xdr:colOff>
      <xdr:row>43</xdr:row>
      <xdr:rowOff>142875</xdr:rowOff>
    </xdr:to>
    <xdr:sp macro="" textlink="">
      <xdr:nvSpPr>
        <xdr:cNvPr id="169" name="Rectángulo: esquinas redondeadas 168">
          <a:extLst>
            <a:ext uri="{FF2B5EF4-FFF2-40B4-BE49-F238E27FC236}">
              <a16:creationId xmlns:a16="http://schemas.microsoft.com/office/drawing/2014/main" xmlns="" id="{23500535-3581-F6E3-B9BF-5773548C6500}"/>
            </a:ext>
          </a:extLst>
        </xdr:cNvPr>
        <xdr:cNvSpPr/>
      </xdr:nvSpPr>
      <xdr:spPr>
        <a:xfrm>
          <a:off x="10872788" y="73437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37</xdr:row>
      <xdr:rowOff>42863</xdr:rowOff>
    </xdr:from>
    <xdr:to>
      <xdr:col>17</xdr:col>
      <xdr:colOff>71925</xdr:colOff>
      <xdr:row>38</xdr:row>
      <xdr:rowOff>128588</xdr:rowOff>
    </xdr:to>
    <xdr:sp macro="" textlink="tablas!$BT$1">
      <xdr:nvSpPr>
        <xdr:cNvPr id="170" name="Rectángulo: esquinas redondeadas 169">
          <a:extLst>
            <a:ext uri="{FF2B5EF4-FFF2-40B4-BE49-F238E27FC236}">
              <a16:creationId xmlns:a16="http://schemas.microsoft.com/office/drawing/2014/main" xmlns="" id="{FF11D5D7-CE52-10DA-1D42-E0E4AA0143B9}"/>
            </a:ext>
          </a:extLst>
        </xdr:cNvPr>
        <xdr:cNvSpPr/>
      </xdr:nvSpPr>
      <xdr:spPr>
        <a:xfrm>
          <a:off x="10829925" y="70913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CC9ED1F-7DB8-4410-8B8A-463C296AB181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Línia Vallès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37</xdr:row>
      <xdr:rowOff>42863</xdr:rowOff>
    </xdr:from>
    <xdr:to>
      <xdr:col>18</xdr:col>
      <xdr:colOff>757238</xdr:colOff>
      <xdr:row>38</xdr:row>
      <xdr:rowOff>128588</xdr:rowOff>
    </xdr:to>
    <xdr:sp macro="" textlink="tablas!$BU$1">
      <xdr:nvSpPr>
        <xdr:cNvPr id="171" name="Rectángulo: esquinas redondeadas 170">
          <a:extLst>
            <a:ext uri="{FF2B5EF4-FFF2-40B4-BE49-F238E27FC236}">
              <a16:creationId xmlns:a16="http://schemas.microsoft.com/office/drawing/2014/main" xmlns="" id="{618005AC-77A9-F674-8A48-42BAD7959B5D}"/>
            </a:ext>
          </a:extLst>
        </xdr:cNvPr>
        <xdr:cNvSpPr/>
      </xdr:nvSpPr>
      <xdr:spPr>
        <a:xfrm>
          <a:off x="13435014" y="70913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864749D3-BB5C-44B4-B665-81137CEDC87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545 € </a:t>
          </a:fld>
          <a:endParaRPr lang="es-ES" sz="700"/>
        </a:p>
      </xdr:txBody>
    </xdr:sp>
    <xdr:clientData/>
  </xdr:twoCellAnchor>
  <xdr:twoCellAnchor>
    <xdr:from>
      <xdr:col>9</xdr:col>
      <xdr:colOff>228600</xdr:colOff>
      <xdr:row>17</xdr:row>
      <xdr:rowOff>47625</xdr:rowOff>
    </xdr:from>
    <xdr:to>
      <xdr:col>14</xdr:col>
      <xdr:colOff>28125</xdr:colOff>
      <xdr:row>22</xdr:row>
      <xdr:rowOff>91500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xmlns="" id="{F044EEC5-F761-4BB4-A23D-A9A1FBB9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200025</xdr:colOff>
      <xdr:row>17</xdr:row>
      <xdr:rowOff>28575</xdr:rowOff>
    </xdr:from>
    <xdr:to>
      <xdr:col>19</xdr:col>
      <xdr:colOff>5900</xdr:colOff>
      <xdr:row>22</xdr:row>
      <xdr:rowOff>81975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xmlns="" id="{459A0A11-E6B7-48D4-AA24-4EAB9D1A0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228600</xdr:colOff>
      <xdr:row>24</xdr:row>
      <xdr:rowOff>57150</xdr:rowOff>
    </xdr:from>
    <xdr:to>
      <xdr:col>14</xdr:col>
      <xdr:colOff>34475</xdr:colOff>
      <xdr:row>29</xdr:row>
      <xdr:rowOff>110550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xmlns="" id="{76BAFF30-B77B-4608-AA93-1B412A0D2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200025</xdr:colOff>
      <xdr:row>24</xdr:row>
      <xdr:rowOff>57150</xdr:rowOff>
    </xdr:from>
    <xdr:to>
      <xdr:col>19</xdr:col>
      <xdr:colOff>5900</xdr:colOff>
      <xdr:row>29</xdr:row>
      <xdr:rowOff>101025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xmlns="" id="{7A69DE8D-4F8F-48E1-BDDE-4E993764A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219075</xdr:colOff>
      <xdr:row>31</xdr:row>
      <xdr:rowOff>66675</xdr:rowOff>
    </xdr:from>
    <xdr:to>
      <xdr:col>14</xdr:col>
      <xdr:colOff>24950</xdr:colOff>
      <xdr:row>36</xdr:row>
      <xdr:rowOff>129600</xdr:rowOff>
    </xdr:to>
    <xdr:graphicFrame macro="">
      <xdr:nvGraphicFramePr>
        <xdr:cNvPr id="177" name="Gráfico 176">
          <a:extLst>
            <a:ext uri="{FF2B5EF4-FFF2-40B4-BE49-F238E27FC236}">
              <a16:creationId xmlns:a16="http://schemas.microsoft.com/office/drawing/2014/main" xmlns="" id="{21073871-31CE-4908-B779-9EFBE22B5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200025</xdr:colOff>
      <xdr:row>31</xdr:row>
      <xdr:rowOff>76200</xdr:rowOff>
    </xdr:from>
    <xdr:to>
      <xdr:col>19</xdr:col>
      <xdr:colOff>5900</xdr:colOff>
      <xdr:row>36</xdr:row>
      <xdr:rowOff>120075</xdr:rowOff>
    </xdr:to>
    <xdr:graphicFrame macro="">
      <xdr:nvGraphicFramePr>
        <xdr:cNvPr id="178" name="Gráfico 177">
          <a:extLst>
            <a:ext uri="{FF2B5EF4-FFF2-40B4-BE49-F238E27FC236}">
              <a16:creationId xmlns:a16="http://schemas.microsoft.com/office/drawing/2014/main" xmlns="" id="{053FF5A3-58A4-4609-9EF0-244C40C89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228600</xdr:colOff>
      <xdr:row>38</xdr:row>
      <xdr:rowOff>104775</xdr:rowOff>
    </xdr:from>
    <xdr:to>
      <xdr:col>14</xdr:col>
      <xdr:colOff>34475</xdr:colOff>
      <xdr:row>43</xdr:row>
      <xdr:rowOff>158175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xmlns="" id="{2A31FB5B-D402-40D2-9B90-01B5AEE94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200025</xdr:colOff>
      <xdr:row>38</xdr:row>
      <xdr:rowOff>100013</xdr:rowOff>
    </xdr:from>
    <xdr:to>
      <xdr:col>19</xdr:col>
      <xdr:colOff>2725</xdr:colOff>
      <xdr:row>43</xdr:row>
      <xdr:rowOff>143888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xmlns="" id="{881DE7B1-9061-4DF0-AAB4-1E18F1872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166688</xdr:colOff>
      <xdr:row>44</xdr:row>
      <xdr:rowOff>85725</xdr:rowOff>
    </xdr:from>
    <xdr:to>
      <xdr:col>14</xdr:col>
      <xdr:colOff>119063</xdr:colOff>
      <xdr:row>51</xdr:row>
      <xdr:rowOff>85725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xmlns="" id="{6F6D230D-AE99-42F9-8049-37AD14ACABEC}"/>
            </a:ext>
          </a:extLst>
        </xdr:cNvPr>
        <xdr:cNvSpPr/>
      </xdr:nvSpPr>
      <xdr:spPr>
        <a:xfrm>
          <a:off x="7024688" y="84677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242888</xdr:colOff>
      <xdr:row>45</xdr:row>
      <xdr:rowOff>123825</xdr:rowOff>
    </xdr:from>
    <xdr:to>
      <xdr:col>14</xdr:col>
      <xdr:colOff>42863</xdr:colOff>
      <xdr:row>50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xmlns="" id="{A3A50D64-8D99-404E-8BD4-A761CCF28A22}"/>
            </a:ext>
          </a:extLst>
        </xdr:cNvPr>
        <xdr:cNvSpPr/>
      </xdr:nvSpPr>
      <xdr:spPr>
        <a:xfrm>
          <a:off x="7100888" y="869632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200025</xdr:colOff>
      <xdr:row>44</xdr:row>
      <xdr:rowOff>61913</xdr:rowOff>
    </xdr:from>
    <xdr:to>
      <xdr:col>12</xdr:col>
      <xdr:colOff>110025</xdr:colOff>
      <xdr:row>45</xdr:row>
      <xdr:rowOff>147638</xdr:rowOff>
    </xdr:to>
    <xdr:sp macro="" textlink="tablas!$BZ$1">
      <xdr:nvSpPr>
        <xdr:cNvPr id="5" name="Rectángulo: esquinas redondeadas 4">
          <a:extLst>
            <a:ext uri="{FF2B5EF4-FFF2-40B4-BE49-F238E27FC236}">
              <a16:creationId xmlns:a16="http://schemas.microsoft.com/office/drawing/2014/main" xmlns="" id="{302DF3E8-28BF-438E-BF48-111D4F7AE3D2}"/>
            </a:ext>
          </a:extLst>
        </xdr:cNvPr>
        <xdr:cNvSpPr/>
      </xdr:nvSpPr>
      <xdr:spPr>
        <a:xfrm>
          <a:off x="7058025" y="844391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689ECA0-DA5D-48AF-AEBD-7A6B784F93AB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Facebook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519114</xdr:colOff>
      <xdr:row>44</xdr:row>
      <xdr:rowOff>61913</xdr:rowOff>
    </xdr:from>
    <xdr:to>
      <xdr:col>14</xdr:col>
      <xdr:colOff>33338</xdr:colOff>
      <xdr:row>45</xdr:row>
      <xdr:rowOff>147638</xdr:rowOff>
    </xdr:to>
    <xdr:sp macro="" textlink="tablas!$CA$1">
      <xdr:nvSpPr>
        <xdr:cNvPr id="6" name="Rectángulo: esquinas redondeadas 5">
          <a:extLst>
            <a:ext uri="{FF2B5EF4-FFF2-40B4-BE49-F238E27FC236}">
              <a16:creationId xmlns:a16="http://schemas.microsoft.com/office/drawing/2014/main" xmlns="" id="{50C496BA-F39B-4F4D-AB6E-B74352D9EFED}"/>
            </a:ext>
          </a:extLst>
        </xdr:cNvPr>
        <xdr:cNvSpPr/>
      </xdr:nvSpPr>
      <xdr:spPr>
        <a:xfrm>
          <a:off x="9663114" y="844391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59169001-A4F0-43D6-B22A-4E45A270F777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296 € </a:t>
          </a:fld>
          <a:endParaRPr lang="es-ES" sz="700"/>
        </a:p>
      </xdr:txBody>
    </xdr:sp>
    <xdr:clientData/>
  </xdr:twoCellAnchor>
  <xdr:twoCellAnchor>
    <xdr:from>
      <xdr:col>9</xdr:col>
      <xdr:colOff>247650</xdr:colOff>
      <xdr:row>45</xdr:row>
      <xdr:rowOff>114300</xdr:rowOff>
    </xdr:from>
    <xdr:to>
      <xdr:col>14</xdr:col>
      <xdr:colOff>37650</xdr:colOff>
      <xdr:row>50</xdr:row>
      <xdr:rowOff>169800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xmlns="" id="{C87DDDF5-F52F-4058-A114-6F466DB17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16</xdr:row>
      <xdr:rowOff>123825</xdr:rowOff>
    </xdr:from>
    <xdr:to>
      <xdr:col>17</xdr:col>
      <xdr:colOff>1447350</xdr:colOff>
      <xdr:row>22</xdr:row>
      <xdr:rowOff>120075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6D163D2-C3AF-1F26-4685-C642DC5EE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533400</xdr:colOff>
      <xdr:row>13</xdr:row>
      <xdr:rowOff>161925</xdr:rowOff>
    </xdr:from>
    <xdr:to>
      <xdr:col>23</xdr:col>
      <xdr:colOff>1418775</xdr:colOff>
      <xdr:row>19</xdr:row>
      <xdr:rowOff>120075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F382FA9-60E2-9C7A-9897-05C45C735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238125</xdr:colOff>
      <xdr:row>10</xdr:row>
      <xdr:rowOff>28575</xdr:rowOff>
    </xdr:from>
    <xdr:to>
      <xdr:col>28</xdr:col>
      <xdr:colOff>790125</xdr:colOff>
      <xdr:row>15</xdr:row>
      <xdr:rowOff>120075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76252F3D-AE34-0058-D3AD-6688CB0BB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495300</xdr:colOff>
      <xdr:row>9</xdr:row>
      <xdr:rowOff>104775</xdr:rowOff>
    </xdr:from>
    <xdr:to>
      <xdr:col>35</xdr:col>
      <xdr:colOff>634550</xdr:colOff>
      <xdr:row>15</xdr:row>
      <xdr:rowOff>5775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48D4F13D-768C-329E-EB3A-E3BD85994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171450</xdr:colOff>
      <xdr:row>9</xdr:row>
      <xdr:rowOff>123825</xdr:rowOff>
    </xdr:from>
    <xdr:to>
      <xdr:col>41</xdr:col>
      <xdr:colOff>1072700</xdr:colOff>
      <xdr:row>15</xdr:row>
      <xdr:rowOff>24825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E376C8AA-6228-D667-ED85-B657667CB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76200</xdr:colOff>
      <xdr:row>10</xdr:row>
      <xdr:rowOff>19050</xdr:rowOff>
    </xdr:from>
    <xdr:to>
      <xdr:col>47</xdr:col>
      <xdr:colOff>977450</xdr:colOff>
      <xdr:row>15</xdr:row>
      <xdr:rowOff>110550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33C0D8BC-6F7B-15CC-01A0-B8A52827D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28575</xdr:colOff>
      <xdr:row>9</xdr:row>
      <xdr:rowOff>133350</xdr:rowOff>
    </xdr:from>
    <xdr:to>
      <xdr:col>53</xdr:col>
      <xdr:colOff>929825</xdr:colOff>
      <xdr:row>15</xdr:row>
      <xdr:rowOff>43875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F4CB18C1-A7AD-C30C-5457-5F08CF2C3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304800</xdr:colOff>
      <xdr:row>9</xdr:row>
      <xdr:rowOff>142875</xdr:rowOff>
    </xdr:from>
    <xdr:to>
      <xdr:col>59</xdr:col>
      <xdr:colOff>444050</xdr:colOff>
      <xdr:row>15</xdr:row>
      <xdr:rowOff>34350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9BF10D31-CB29-EFFF-206E-350B4B627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62</xdr:col>
      <xdr:colOff>247650</xdr:colOff>
      <xdr:row>9</xdr:row>
      <xdr:rowOff>171450</xdr:rowOff>
    </xdr:from>
    <xdr:to>
      <xdr:col>65</xdr:col>
      <xdr:colOff>386900</xdr:colOff>
      <xdr:row>15</xdr:row>
      <xdr:rowOff>72450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482FB120-6E7E-B43F-DEF1-BEF1BB81B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95250</xdr:colOff>
      <xdr:row>9</xdr:row>
      <xdr:rowOff>176213</xdr:rowOff>
    </xdr:from>
    <xdr:to>
      <xdr:col>71</xdr:col>
      <xdr:colOff>964750</xdr:colOff>
      <xdr:row>15</xdr:row>
      <xdr:rowOff>67688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4EF31E46-0A0A-5546-49AE-ECF0B7165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314325</xdr:colOff>
      <xdr:row>16</xdr:row>
      <xdr:rowOff>114300</xdr:rowOff>
    </xdr:from>
    <xdr:to>
      <xdr:col>77</xdr:col>
      <xdr:colOff>409125</xdr:colOff>
      <xdr:row>22</xdr:row>
      <xdr:rowOff>36450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1F681A8-CD30-58EC-10BA-EFD47B1B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70</xdr:col>
      <xdr:colOff>1009650</xdr:colOff>
      <xdr:row>26</xdr:row>
      <xdr:rowOff>95250</xdr:rowOff>
    </xdr:from>
    <xdr:to>
      <xdr:col>75</xdr:col>
      <xdr:colOff>67213</xdr:colOff>
      <xdr:row>39</xdr:row>
      <xdr:rowOff>315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91B97D-45C9-B0CB-C06B-A77E9F9F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952850" y="4895850"/>
          <a:ext cx="3858163" cy="22577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 Pozo González, Patricia" refreshedDate="45336.599082407411" createdVersion="8" refreshedVersion="5" minRefreshableVersion="3" recordCount="84">
  <cacheSource type="worksheet">
    <worksheetSource name="Tabla1"/>
  </cacheSource>
  <cacheFields count="6">
    <cacheField name="Nom de la campanya" numFmtId="0">
      <sharedItems count="15">
        <s v="Promoció de la ciutat"/>
        <s v="Promoció cultural"/>
        <s v="Felicitació 30 aniversari"/>
        <s v="Promoció institucional"/>
        <s v="Promoció comercial"/>
        <s v="Difusió dels serveis"/>
        <s v="Civisme- Reciclatge"/>
        <s v="Compra a Mollet" u="1"/>
        <s v="Promoció ciutadana" u="1"/>
        <s v="Participació Ciutadana" u="1"/>
        <s v="promocio institucional" u="1"/>
        <s v="Nova ordenança de circulació" u="1"/>
        <s v="Promoció de ciutat" u="1"/>
        <s v="Promoció ciutat" u="1"/>
        <s v="Informació Coronavirus" u="1"/>
      </sharedItems>
    </cacheField>
    <cacheField name="Suport de difusió" numFmtId="0">
      <sharedItems/>
    </cacheField>
    <cacheField name="Mitjà" numFmtId="0">
      <sharedItems count="19">
        <s v="Som Mollet"/>
        <s v="Mollet Viu"/>
        <s v="Mollet a Mà"/>
        <s v="Som Granollers"/>
        <s v="El 9 Nou"/>
        <s v="Línia Vallès"/>
        <s v="El Periodico"/>
        <s v="Vallès Visió"/>
        <s v="Flaixbac"/>
        <s v="Facebook"/>
        <s v="Falques ràdio  a Racc 1 i Racc 105 i suplement Què Fem"/>
        <s v="9 Nou" u="1"/>
        <s v="Nivell Publicitari" u="1"/>
        <s v="Alpha publicitat exterior SL" u="1"/>
        <s v="Abacus SCCL" u="1"/>
        <s v="Rac105 i Rac1" u="1"/>
        <s v="Ergates Tecnologia, SL" u="1"/>
        <s v="Alpha Publicitat" u="1"/>
        <s v="Publiservei" u="1"/>
      </sharedItems>
    </cacheField>
    <cacheField name="Despesa" numFmtId="164">
      <sharedItems containsSemiMixedTypes="0" containsString="0" containsNumber="1" minValue="59.29" maxValue="2541"/>
    </cacheField>
    <cacheField name="Explicació" numFmtId="0">
      <sharedItems/>
    </cacheField>
    <cacheField name="Mes" numFmtId="0">
      <sharedItems/>
    </cacheField>
  </cacheFields>
  <extLst>
    <ext xmlns:x14="http://schemas.microsoft.com/office/spreadsheetml/2009/9/main" uri="{725AE2AE-9491-48be-B2B4-4EB974FC3084}">
      <x14:pivotCacheDefinition pivotCacheId="177069398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x v="0"/>
    <s v="Anunci a una plana"/>
    <x v="0"/>
    <n v="343.03399999999999"/>
    <s v="Recorregut de la cavalcada de Reis"/>
    <s v="gener"/>
  </r>
  <r>
    <x v="0"/>
    <s v="Anunci a una plana"/>
    <x v="1"/>
    <n v="108.9"/>
    <s v="Recorregut de la cavalcada de Reis"/>
    <s v="gener"/>
  </r>
  <r>
    <x v="1"/>
    <s v="Anunci a una plana"/>
    <x v="0"/>
    <n v="343.04"/>
    <s v="Informació dels Actes de Festa Major d'hivern"/>
    <s v="gener"/>
  </r>
  <r>
    <x v="1"/>
    <s v="Anunci a una plana"/>
    <x v="1"/>
    <n v="108.9"/>
    <s v="Informació dels Actes de Festa Major d'hivern"/>
    <s v="gener"/>
  </r>
  <r>
    <x v="1"/>
    <s v="Anunci a una plana"/>
    <x v="0"/>
    <n v="343.04"/>
    <s v="Programació Arts i Escena"/>
    <s v="febrer"/>
  </r>
  <r>
    <x v="1"/>
    <s v="Anunci a una plana"/>
    <x v="2"/>
    <n v="326.7"/>
    <s v="Programació Arts i Escena"/>
    <s v="febrer"/>
  </r>
  <r>
    <x v="1"/>
    <s v="Anunci a una plana"/>
    <x v="1"/>
    <n v="108.9"/>
    <s v="Programació Arts i Escena"/>
    <s v="febrer"/>
  </r>
  <r>
    <x v="1"/>
    <s v="Anunci a una plana"/>
    <x v="0"/>
    <n v="343.04"/>
    <s v="Difusió del Carnaval"/>
    <s v="febrer"/>
  </r>
  <r>
    <x v="1"/>
    <s v="Anunci a una plana"/>
    <x v="1"/>
    <n v="108.9"/>
    <s v="Difusió del Carnaval"/>
    <s v="febrer"/>
  </r>
  <r>
    <x v="0"/>
    <s v="Anunci d'una plana"/>
    <x v="0"/>
    <n v="343.04"/>
    <s v="Programació 8M"/>
    <s v="març"/>
  </r>
  <r>
    <x v="0"/>
    <s v="Anunci de mitja plana"/>
    <x v="0"/>
    <n v="210.54"/>
    <s v="Festa de l'arbre"/>
    <s v="març"/>
  </r>
  <r>
    <x v="0"/>
    <s v="Anunci d'una plana"/>
    <x v="1"/>
    <n v="108.9"/>
    <s v="Festa de l'arbre"/>
    <s v="març"/>
  </r>
  <r>
    <x v="2"/>
    <s v="anunci mitja plana"/>
    <x v="2"/>
    <n v="199.65"/>
    <s v="Felicitació 30 aniversari"/>
    <s v="març"/>
  </r>
  <r>
    <x v="0"/>
    <s v="Anunci una plana"/>
    <x v="2"/>
    <n v="326.7"/>
    <s v="WhatsApp municipal"/>
    <s v="març"/>
  </r>
  <r>
    <x v="1"/>
    <s v="anunci mitja plana"/>
    <x v="3"/>
    <n v="199.65"/>
    <s v="difusió de la MITMO "/>
    <s v="març"/>
  </r>
  <r>
    <x v="1"/>
    <s v="Anunci a una plana i mitja plana"/>
    <x v="0"/>
    <n v="542.69000000000005"/>
    <s v="difusió de la MITMO "/>
    <s v="març"/>
  </r>
  <r>
    <x v="1"/>
    <s v="Anunci a una plana"/>
    <x v="1"/>
    <n v="108.9"/>
    <s v="difusió de la MITMO"/>
    <s v="març"/>
  </r>
  <r>
    <x v="1"/>
    <s v="Anunci 2 x 5"/>
    <x v="4"/>
    <n v="423.5"/>
    <s v="difusió de la MITMO"/>
    <s v="març"/>
  </r>
  <r>
    <x v="1"/>
    <s v="anunci mitja plana"/>
    <x v="5"/>
    <n v="181.5"/>
    <s v="difusió de la MITMO"/>
    <s v="març"/>
  </r>
  <r>
    <x v="1"/>
    <s v="anunci 1 plana"/>
    <x v="0"/>
    <n v="343.04"/>
    <s v="Sant Jordi"/>
    <s v="abril"/>
  </r>
  <r>
    <x v="1"/>
    <s v="Anunci una plana"/>
    <x v="1"/>
    <n v="108.9"/>
    <s v="Sant Jordi"/>
    <s v="abril"/>
  </r>
  <r>
    <x v="3"/>
    <s v="anunci 1 plana"/>
    <x v="0"/>
    <n v="343.04"/>
    <s v="App Municipal"/>
    <s v="abril"/>
  </r>
  <r>
    <x v="3"/>
    <s v="anunci 1/2 plana"/>
    <x v="0"/>
    <n v="210.54"/>
    <s v="Amical Mauthausen"/>
    <s v="maig"/>
  </r>
  <r>
    <x v="3"/>
    <s v="Anunci una plana"/>
    <x v="1"/>
    <n v="108.9"/>
    <s v="Amical Mauthausen"/>
    <s v="maig"/>
  </r>
  <r>
    <x v="4"/>
    <s v="Anunci una plana"/>
    <x v="0"/>
    <n v="343.04"/>
    <s v="Mollet és Fira"/>
    <s v="maig"/>
  </r>
  <r>
    <x v="4"/>
    <s v="Anunci una plana"/>
    <x v="1"/>
    <n v="108.9"/>
    <s v="Mollet és Fira"/>
    <s v="maig"/>
  </r>
  <r>
    <x v="4"/>
    <s v="Anunci una plana"/>
    <x v="3"/>
    <n v="326.7"/>
    <s v="Mollet és Fira"/>
    <s v="maig"/>
  </r>
  <r>
    <x v="1"/>
    <s v="Anunci una plana"/>
    <x v="0"/>
    <n v="343.04"/>
    <s v="Difusió festival l'Arlequí"/>
    <s v="juny"/>
  </r>
  <r>
    <x v="1"/>
    <s v="Anunci una plana"/>
    <x v="1"/>
    <n v="108.9"/>
    <s v="Difusió festival l'Arlequí"/>
    <s v="juny"/>
  </r>
  <r>
    <x v="1"/>
    <s v="anunci mitja plana"/>
    <x v="5"/>
    <n v="181.5"/>
    <s v="Difusió festival l'Arlequí"/>
    <s v="juny"/>
  </r>
  <r>
    <x v="1"/>
    <s v="Anunci una plana"/>
    <x v="3"/>
    <n v="326.7"/>
    <s v="Difusió del Mollet Music Week"/>
    <s v="juny"/>
  </r>
  <r>
    <x v="5"/>
    <s v="Anunci una plana"/>
    <x v="2"/>
    <n v="326.7"/>
    <s v="Difusió del servei de Sentim-nos Bé "/>
    <s v="juny"/>
  </r>
  <r>
    <x v="1"/>
    <s v="Anunci una plana"/>
    <x v="0"/>
    <n v="343.04"/>
    <s v="Difusió RefrescArt"/>
    <s v="juny"/>
  </r>
  <r>
    <x v="1"/>
    <s v="Anunci una plana"/>
    <x v="2"/>
    <n v="326.7"/>
    <s v="Difusió RefrescArt"/>
    <s v="juliol"/>
  </r>
  <r>
    <x v="1"/>
    <s v="Anunci una plana"/>
    <x v="0"/>
    <n v="343.04"/>
    <s v="Difusió del Mollet Music Week"/>
    <s v="juliol"/>
  </r>
  <r>
    <x v="1"/>
    <s v="Anunci una plana"/>
    <x v="1"/>
    <n v="108.9"/>
    <s v="Difusió del Mollet Music Week"/>
    <s v="juliol"/>
  </r>
  <r>
    <x v="1"/>
    <s v="Anunci una plana"/>
    <x v="6"/>
    <n v="2541"/>
    <s v="Difusió del Mollet Music Week"/>
    <s v="juliol"/>
  </r>
  <r>
    <x v="1"/>
    <s v="Anunci una plana"/>
    <x v="7"/>
    <n v="302.5"/>
    <s v="Difusió del Mollet Music Week"/>
    <s v="juliol"/>
  </r>
  <r>
    <x v="1"/>
    <s v="falca ràdio"/>
    <x v="8"/>
    <n v="1176.1199999999999"/>
    <s v="Difusió del Mollet Music Week"/>
    <s v="juliol"/>
  </r>
  <r>
    <x v="1"/>
    <s v="facebook i instagram"/>
    <x v="9"/>
    <n v="73.98"/>
    <s v="Difusió del Mollet Music Week"/>
    <s v="juliol"/>
  </r>
  <r>
    <x v="1"/>
    <s v="Anunci una plana"/>
    <x v="1"/>
    <n v="108.9"/>
    <s v="Difusió Festa Major"/>
    <s v="juliol"/>
  </r>
  <r>
    <x v="1"/>
    <s v="Anunci una plana"/>
    <x v="0"/>
    <n v="343.04"/>
    <s v="Difusió Festa Major"/>
    <s v="juliol"/>
  </r>
  <r>
    <x v="1"/>
    <s v="Anunci una plana"/>
    <x v="3"/>
    <n v="326.7"/>
    <s v="Difusió Festa Major"/>
    <s v="juliol"/>
  </r>
  <r>
    <x v="1"/>
    <s v="Anunci 4 x 5"/>
    <x v="4"/>
    <n v="626"/>
    <s v="Difusió Festa Major"/>
    <s v="juliol"/>
  </r>
  <r>
    <x v="1"/>
    <s v="Anunci una plana"/>
    <x v="2"/>
    <n v="326.7"/>
    <s v="Difusió Festa Major"/>
    <s v="juliol"/>
  </r>
  <r>
    <x v="1"/>
    <s v="facebook i instagram"/>
    <x v="9"/>
    <n v="82.32"/>
    <s v="Difusió Festa Major"/>
    <s v="juliol"/>
  </r>
  <r>
    <x v="1"/>
    <s v="Anunci 2 x 5"/>
    <x v="4"/>
    <n v="381.15"/>
    <s v="Difusió Fira d'Artesans"/>
    <s v="setembre"/>
  </r>
  <r>
    <x v="1"/>
    <s v="Anunci una plana"/>
    <x v="0"/>
    <n v="343.04"/>
    <s v="Difusió Fira d'Artesans"/>
    <s v="setembre"/>
  </r>
  <r>
    <x v="1"/>
    <s v="Anunci una plana"/>
    <x v="1"/>
    <n v="108.9"/>
    <s v="Difusió Fira d'Artesans"/>
    <s v="setembre"/>
  </r>
  <r>
    <x v="1"/>
    <s v="anunci mitja plana"/>
    <x v="5"/>
    <n v="181.5"/>
    <s v="Difusió Fira d'Artesans"/>
    <s v="setembre"/>
  </r>
  <r>
    <x v="1"/>
    <s v="facebook i instagram"/>
    <x v="9"/>
    <n v="70"/>
    <s v="Difusió Fira d'Artesans"/>
    <s v="setembre"/>
  </r>
  <r>
    <x v="1"/>
    <s v="Anunci 2 x 5"/>
    <x v="4"/>
    <n v="381.15"/>
    <s v="Difusió Sona Mollet"/>
    <s v="setembre"/>
  </r>
  <r>
    <x v="1"/>
    <s v="Anunci una plana"/>
    <x v="0"/>
    <n v="343.04"/>
    <s v="Difusió Sona Mollet"/>
    <s v="setembre"/>
  </r>
  <r>
    <x v="1"/>
    <s v="Anunci una plana"/>
    <x v="1"/>
    <n v="108.9"/>
    <s v="Difusió Sona Mollet"/>
    <s v="setembre"/>
  </r>
  <r>
    <x v="1"/>
    <s v="anunci mitja plana"/>
    <x v="6"/>
    <n v="1452"/>
    <s v="Difusió Sona Mollet"/>
    <s v="setembre"/>
  </r>
  <r>
    <x v="1"/>
    <s v="Anunci mitja plana i falques a Racc 1 i Racc 105"/>
    <x v="10"/>
    <n v="1240"/>
    <s v="Difusió Sona Mollet"/>
    <s v="setembre"/>
  </r>
  <r>
    <x v="1"/>
    <s v="facebook i instagram"/>
    <x v="9"/>
    <n v="70"/>
    <s v="Difusió Sona Mollet"/>
    <s v="set-oct"/>
  </r>
  <r>
    <x v="1"/>
    <s v="televisió"/>
    <x v="7"/>
    <n v="500"/>
    <s v="Retransmissió en directe del Concert de Jazz del Sona Mollet"/>
    <s v="octubre"/>
  </r>
  <r>
    <x v="3"/>
    <s v="anunci mitja plana"/>
    <x v="0"/>
    <n v="210.54"/>
    <s v="Difusió de l'ofrena Floral de Lluis Companys"/>
    <s v="octubre"/>
  </r>
  <r>
    <x v="1"/>
    <s v="Anunci una plana"/>
    <x v="0"/>
    <n v="343.04"/>
    <s v="Vila del Llibre"/>
    <s v="octubre"/>
  </r>
  <r>
    <x v="1"/>
    <s v="Anunci una plana"/>
    <x v="3"/>
    <n v="326.7"/>
    <s v="Vila del Llibre"/>
    <s v="octubre"/>
  </r>
  <r>
    <x v="1"/>
    <s v="Anunci una plana"/>
    <x v="1"/>
    <n v="108.9"/>
    <s v="Vila del Llibre"/>
    <s v="octubre"/>
  </r>
  <r>
    <x v="3"/>
    <s v="Anunci una plana"/>
    <x v="0"/>
    <n v="343.04"/>
    <s v="Anunci 25è aniversari del Síndic Personer"/>
    <s v="octubre"/>
  </r>
  <r>
    <x v="3"/>
    <s v="Anunci una plana"/>
    <x v="0"/>
    <n v="343.04"/>
    <s v="Informació adhesius 15 i 30 minuts zona blava"/>
    <s v="octubre"/>
  </r>
  <r>
    <x v="3"/>
    <s v="Anunci una plana"/>
    <x v="0"/>
    <n v="343.04"/>
    <s v="Anunci acte Stolpersteine"/>
    <s v="novembre"/>
  </r>
  <r>
    <x v="3"/>
    <s v="Anunci una plana"/>
    <x v="6"/>
    <n v="2541"/>
    <s v="Seguretat Ciutadana"/>
    <s v="octubre"/>
  </r>
  <r>
    <x v="6"/>
    <s v="Anunci una plana"/>
    <x v="2"/>
    <n v="326.7"/>
    <s v="Anunci qué va a cada contenidor"/>
    <s v="novembre"/>
  </r>
  <r>
    <x v="1"/>
    <s v="Anunci una plana"/>
    <x v="2"/>
    <n v="326.7"/>
    <s v="Arts i Escena"/>
    <s v="novembre"/>
  </r>
  <r>
    <x v="3"/>
    <s v="Anunci una plana"/>
    <x v="0"/>
    <n v="343.04"/>
    <s v="Difusió dels actes del 25 de novembre"/>
    <s v="novembre"/>
  </r>
  <r>
    <x v="3"/>
    <s v="Anunci una plana"/>
    <x v="1"/>
    <n v="108.9"/>
    <s v="Difusió dels actes del 25 de novembre"/>
    <s v="novembre"/>
  </r>
  <r>
    <x v="3"/>
    <s v="Anunci una plana"/>
    <x v="0"/>
    <n v="343.04"/>
    <s v="Festa de la Infància"/>
    <s v="novembre"/>
  </r>
  <r>
    <x v="3"/>
    <s v="4 mòduls"/>
    <x v="0"/>
    <n v="59.29"/>
    <s v="Esquela Joan Antonio Salom"/>
    <s v="desembre"/>
  </r>
  <r>
    <x v="4"/>
    <s v="2 anuncis una plana"/>
    <x v="1"/>
    <n v="217.8"/>
    <s v="Promoció del Nadal"/>
    <s v="desembre"/>
  </r>
  <r>
    <x v="4"/>
    <s v="Anunci una plana"/>
    <x v="3"/>
    <n v="326.7"/>
    <s v="Promoció del Nadal"/>
    <s v="desembre"/>
  </r>
  <r>
    <x v="4"/>
    <s v="Anunci una plana"/>
    <x v="2"/>
    <n v="343.04"/>
    <s v="Promoció del Nadal"/>
    <s v="desembre"/>
  </r>
  <r>
    <x v="4"/>
    <s v="3 anuncis una plana"/>
    <x v="0"/>
    <n v="1029.1199999999999"/>
    <s v="Promoció del Nadal"/>
    <s v="desembre"/>
  </r>
  <r>
    <x v="1"/>
    <s v="Anunci una plana"/>
    <x v="0"/>
    <n v="343.04"/>
    <s v="Promoció del Museu Abelló"/>
    <s v="desembre"/>
  </r>
  <r>
    <x v="3"/>
    <s v="Anunci una plana"/>
    <x v="0"/>
    <n v="343.04"/>
    <s v="Difusió del WhatsApp municipal"/>
    <s v="desembre"/>
  </r>
  <r>
    <x v="1"/>
    <s v="Anunci una plana"/>
    <x v="6"/>
    <n v="2541"/>
    <s v="Promoció del Museu Abelló"/>
    <s v="desembre"/>
  </r>
  <r>
    <x v="6"/>
    <s v="5 Anuncis  d'una plana"/>
    <x v="0"/>
    <n v="1715.18"/>
    <s v="Difusió sobre com reciclar correctament i els serveis de reciclatge."/>
    <s v="desembre"/>
  </r>
  <r>
    <x v="6"/>
    <s v="2 publireportatges sobre residus"/>
    <x v="0"/>
    <n v="854.74"/>
    <s v="Difusió sobre com reciclar correctament i els serveis de reciclatge."/>
    <s v="desembre"/>
  </r>
  <r>
    <x v="6"/>
    <s v="Anunci una plana"/>
    <x v="2"/>
    <n v="343.04"/>
    <s v="Difusió sobre com reciclar correctament i els serveis de reciclatge."/>
    <s v="desembre"/>
  </r>
  <r>
    <x v="6"/>
    <s v="Anunci una plana"/>
    <x v="1"/>
    <n v="108.9"/>
    <s v="Difusió sobre com reciclar correctament i els serveis de reciclatge."/>
    <s v="desembre"/>
  </r>
  <r>
    <x v="6"/>
    <s v="Píndoles de vídeo per xarxes i youtube i anuncis a Vallès Visió"/>
    <x v="7"/>
    <n v="1452"/>
    <s v="Difusió sobre com reciclar correctament i els serveis de reciclatge."/>
    <s v="desembr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4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5">
  <location ref="BX3:BY5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h="1" x="2"/>
        <item h="1" x="0"/>
        <item m="1" x="17"/>
        <item h="1" m="1" x="14"/>
        <item h="1" x="1"/>
        <item h="1" x="5"/>
        <item h="1" m="1" x="11"/>
        <item h="1" x="6"/>
        <item h="1" x="8"/>
        <item h="1" m="1" x="18"/>
        <item h="1" m="1" x="15"/>
        <item h="1" x="7"/>
        <item h="1" m="1" x="12"/>
        <item h="1" x="3"/>
        <item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65">
      <pivotArea outline="0" collapsedLevelsAreSubtotals="1" fieldPosition="0"/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field="0" type="button" dataOnly="0" labelOnly="1" outline="0" axis="axisRow" fieldPosition="0"/>
    </format>
    <format dxfId="16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field="0" type="button" dataOnly="0" labelOnly="1" outline="0" axis="axisRow" fieldPosition="0"/>
    </format>
    <format dxfId="15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5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0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TablaDinámica2" cacheId="4" applyNumberFormats="0" applyBorderFormats="0" applyFontFormats="0" applyPatternFormats="0" applyAlignmentFormats="0" applyWidthHeightFormats="1" dataCaption="Valores" updatedVersion="5" minRefreshableVersion="3" useAutoFormatting="1" rowGrandTotals="0" itemPrintTitles="1" createdVersion="8" indent="0" outline="1" outlineData="1" multipleFieldFilters="0">
  <location ref="H3:J14" firstHeaderRow="0" firstDataRow="1" firstDataCol="1"/>
  <pivotFields count="6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20">
        <item m="1" x="13"/>
        <item x="4"/>
        <item m="1" x="16"/>
        <item x="2"/>
        <item x="0"/>
        <item m="1" x="17"/>
        <item m="1" x="14"/>
        <item x="1"/>
        <item x="5"/>
        <item m="1" x="11"/>
        <item x="6"/>
        <item x="8"/>
        <item m="1" x="18"/>
        <item m="1" x="15"/>
        <item x="7"/>
        <item m="1" x="12"/>
        <item x="3"/>
        <item x="9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  <pivotField showAll="0"/>
    <pivotField showAll="0"/>
  </pivotFields>
  <rowFields count="1">
    <field x="2"/>
  </rowFields>
  <rowItems count="11">
    <i>
      <x v="4"/>
    </i>
    <i>
      <x v="10"/>
    </i>
    <i>
      <x v="3"/>
    </i>
    <i>
      <x v="14"/>
    </i>
    <i>
      <x v="7"/>
    </i>
    <i>
      <x v="16"/>
    </i>
    <i>
      <x v="1"/>
    </i>
    <i>
      <x v="18"/>
    </i>
    <i>
      <x v="11"/>
    </i>
    <i>
      <x v="8"/>
    </i>
    <i>
      <x v="17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2" baseItem="3" numFmtId="9"/>
  </dataFields>
  <formats count="13">
    <format dxfId="262">
      <pivotArea outline="0" collapsedLevelsAreSubtotals="1" fieldPosition="0"/>
    </format>
    <format dxfId="261">
      <pivotArea outline="0" fieldPosition="0">
        <references count="1">
          <reference field="4294967294" count="1">
            <x v="1"/>
          </reference>
        </references>
      </pivotArea>
    </format>
    <format dxfId="26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59">
      <pivotArea type="all" dataOnly="0" outline="0" fieldPosition="0"/>
    </format>
    <format dxfId="258">
      <pivotArea outline="0" collapsedLevelsAreSubtotals="1" fieldPosition="0"/>
    </format>
    <format dxfId="257">
      <pivotArea field="2" type="button" dataOnly="0" labelOnly="1" outline="0" axis="axisRow" fieldPosition="0"/>
    </format>
    <format dxfId="256">
      <pivotArea dataOnly="0" labelOnly="1" fieldPosition="0">
        <references count="1">
          <reference field="2" count="0"/>
        </references>
      </pivotArea>
    </format>
    <format dxfId="2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4">
      <pivotArea type="all" dataOnly="0" outline="0" fieldPosition="0"/>
    </format>
    <format dxfId="253">
      <pivotArea outline="0" collapsedLevelsAreSubtotals="1" fieldPosition="0"/>
    </format>
    <format dxfId="252">
      <pivotArea field="2" type="button" dataOnly="0" labelOnly="1" outline="0" axis="axisRow" fieldPosition="0"/>
    </format>
    <format dxfId="251">
      <pivotArea dataOnly="0" labelOnly="1" fieldPosition="0">
        <references count="1">
          <reference field="2" count="0"/>
        </references>
      </pivotArea>
    </format>
    <format dxfId="2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TablaDinámica6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3">
  <location ref="AB3:AC10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x="2"/>
        <item h="1" x="0"/>
        <item h="1" m="1" x="17"/>
        <item h="1" m="1" x="14"/>
        <item h="1" x="1"/>
        <item h="1" x="5"/>
        <item h="1" m="1" x="11"/>
        <item h="1" x="6"/>
        <item h="1" x="8"/>
        <item m="1" x="18"/>
        <item h="1" m="1" x="15"/>
        <item h="1" x="7"/>
        <item h="1" m="1" x="12"/>
        <item h="1" x="3"/>
        <item h="1"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7">
    <i>
      <x v="5"/>
    </i>
    <i>
      <x v="13"/>
    </i>
    <i>
      <x v="7"/>
    </i>
    <i>
      <x v="3"/>
    </i>
    <i>
      <x v="12"/>
    </i>
    <i>
      <x v="10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73">
      <pivotArea outline="0" collapsedLevelsAreSubtotals="1" fieldPosition="0"/>
    </format>
    <format dxfId="272">
      <pivotArea type="all" dataOnly="0" outline="0" fieldPosition="0"/>
    </format>
    <format dxfId="271">
      <pivotArea outline="0" collapsedLevelsAreSubtotals="1" fieldPosition="0"/>
    </format>
    <format dxfId="270">
      <pivotArea field="0" type="button" dataOnly="0" labelOnly="1" outline="0" axis="axisRow" fieldPosition="0"/>
    </format>
    <format dxfId="26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6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7">
      <pivotArea type="all" dataOnly="0" outline="0" fieldPosition="0"/>
    </format>
    <format dxfId="266">
      <pivotArea outline="0" collapsedLevelsAreSubtotals="1" fieldPosition="0"/>
    </format>
    <format dxfId="265">
      <pivotArea field="0" type="button" dataOnly="0" labelOnly="1" outline="0" axis="axisRow" fieldPosition="0"/>
    </format>
    <format dxfId="26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63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TablaDinámica9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AT3:AU6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h="1" x="2"/>
        <item h="1" x="0"/>
        <item h="1" m="1" x="17"/>
        <item h="1" m="1" x="14"/>
        <item h="1" x="1"/>
        <item h="1" x="5"/>
        <item h="1" m="1" x="11"/>
        <item h="1" x="6"/>
        <item h="1" x="8"/>
        <item h="1" m="1" x="18"/>
        <item h="1" m="1" x="15"/>
        <item h="1" x="7"/>
        <item h="1" m="1" x="12"/>
        <item x="3"/>
        <item h="1"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5"/>
    </i>
    <i>
      <x v="7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84">
      <pivotArea outline="0" collapsedLevelsAreSubtotals="1" fieldPosition="0"/>
    </format>
    <format dxfId="283">
      <pivotArea type="all" dataOnly="0" outline="0" fieldPosition="0"/>
    </format>
    <format dxfId="282">
      <pivotArea outline="0" collapsedLevelsAreSubtotals="1" fieldPosition="0"/>
    </format>
    <format dxfId="281">
      <pivotArea field="0" type="button" dataOnly="0" labelOnly="1" outline="0" axis="axisRow" fieldPosition="0"/>
    </format>
    <format dxfId="28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7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78">
      <pivotArea type="all" dataOnly="0" outline="0" fieldPosition="0"/>
    </format>
    <format dxfId="277">
      <pivotArea outline="0" collapsedLevelsAreSubtotals="1" fieldPosition="0"/>
    </format>
    <format dxfId="276">
      <pivotArea field="0" type="button" dataOnly="0" labelOnly="1" outline="0" axis="axisRow" fieldPosition="0"/>
    </format>
    <format dxfId="27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7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TablaDinámica1" cacheId="4" applyNumberFormats="0" applyBorderFormats="0" applyFontFormats="0" applyPatternFormats="0" applyAlignmentFormats="0" applyWidthHeightFormats="1" dataCaption="Valores" updatedVersion="5" minRefreshableVersion="3" useAutoFormatting="1" rowGrandTotals="0" itemPrintTitles="1" createdVersion="8" indent="0" outline="1" outlineData="1" multipleFieldFilters="0" chartFormat="4">
  <location ref="A3:C10" firstHeaderRow="0" firstDataRow="1" firstDataCol="1"/>
  <pivotFields count="6">
    <pivotField axis="axisRow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</pivotFields>
  <rowFields count="1">
    <field x="0"/>
  </rowFields>
  <rowItems count="7">
    <i>
      <x v="5"/>
    </i>
    <i>
      <x v="9"/>
    </i>
    <i>
      <x v="13"/>
    </i>
    <i>
      <x v="7"/>
    </i>
    <i>
      <x v="3"/>
    </i>
    <i>
      <x v="12"/>
    </i>
    <i>
      <x v="10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0" baseItem="3" numFmtId="9"/>
  </dataFields>
  <formats count="14">
    <format dxfId="298">
      <pivotArea outline="0" collapsedLevelsAreSubtotals="1" fieldPosition="0"/>
    </format>
    <format dxfId="297">
      <pivotArea outline="0" fieldPosition="0">
        <references count="1">
          <reference field="4294967294" count="1">
            <x v="1"/>
          </reference>
        </references>
      </pivotArea>
    </format>
    <format dxfId="29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95">
      <pivotArea type="all" dataOnly="0" outline="0" fieldPosition="0"/>
    </format>
    <format dxfId="294">
      <pivotArea outline="0" collapsedLevelsAreSubtotals="1" fieldPosition="0"/>
    </format>
    <format dxfId="293">
      <pivotArea field="0" type="button" dataOnly="0" labelOnly="1" outline="0" axis="axisRow" fieldPosition="0"/>
    </format>
    <format dxfId="292">
      <pivotArea dataOnly="0" labelOnly="1" fieldPosition="0">
        <references count="1">
          <reference field="0" count="0"/>
        </references>
      </pivotArea>
    </format>
    <format dxfId="291">
      <pivotArea dataOnly="0" labelOnly="1" grandRow="1" outline="0" fieldPosition="0"/>
    </format>
    <format dxfId="2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89">
      <pivotArea type="all" dataOnly="0" outline="0" fieldPosition="0"/>
    </format>
    <format dxfId="288">
      <pivotArea outline="0" collapsedLevelsAreSubtotals="1" fieldPosition="0"/>
    </format>
    <format dxfId="287">
      <pivotArea field="0" type="button" dataOnly="0" labelOnly="1" outline="0" axis="axisRow" fieldPosition="0"/>
    </format>
    <format dxfId="286">
      <pivotArea dataOnly="0" labelOnly="1" fieldPosition="0">
        <references count="1">
          <reference field="0" count="0"/>
        </references>
      </pivotArea>
    </format>
    <format dxfId="2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name="TablaDinámica10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AZ3:BA5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x="4"/>
        <item h="1" m="1" x="16"/>
        <item h="1" x="2"/>
        <item h="1" x="0"/>
        <item h="1" m="1" x="17"/>
        <item h="1" m="1" x="14"/>
        <item h="1" x="1"/>
        <item h="1" x="5"/>
        <item h="1" m="1" x="11"/>
        <item h="1" x="6"/>
        <item h="1" x="8"/>
        <item h="1" m="1" x="18"/>
        <item h="1" m="1" x="15"/>
        <item h="1" x="7"/>
        <item h="1" m="1" x="12"/>
        <item h="1" x="3"/>
        <item h="1"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309">
      <pivotArea outline="0" collapsedLevelsAreSubtotals="1" fieldPosition="0"/>
    </format>
    <format dxfId="308">
      <pivotArea type="all" dataOnly="0" outline="0" fieldPosition="0"/>
    </format>
    <format dxfId="307">
      <pivotArea outline="0" collapsedLevelsAreSubtotals="1" fieldPosition="0"/>
    </format>
    <format dxfId="306">
      <pivotArea field="0" type="button" dataOnly="0" labelOnly="1" outline="0" axis="axisRow" fieldPosition="0"/>
    </format>
    <format dxfId="30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0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3">
      <pivotArea type="all" dataOnly="0" outline="0" fieldPosition="0"/>
    </format>
    <format dxfId="302">
      <pivotArea outline="0" collapsedLevelsAreSubtotals="1" fieldPosition="0"/>
    </format>
    <format dxfId="301">
      <pivotArea field="0" type="button" dataOnly="0" labelOnly="1" outline="0" axis="axisRow" fieldPosition="0"/>
    </format>
    <format dxfId="30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9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4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8" indent="0" outline="1" outlineData="1" multipleFieldFilters="0" chartFormat="4">
  <location ref="A26:A27" firstHeaderRow="1" firstDataRow="1" firstDataCol="0"/>
  <pivotFields count="6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</pivotFields>
  <rowItems count="1">
    <i/>
  </rowItems>
  <colItems count="1">
    <i/>
  </colItems>
  <dataFields count="1">
    <dataField name="Suma de Despesa" fld="3" baseField="0" baseItem="0" numFmtId="165"/>
  </dataFields>
  <formats count="7">
    <format dxfId="172">
      <pivotArea outline="0" collapsedLevelsAreSubtotals="1" fieldPosition="0"/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dataOnly="0" labelOnly="1" outline="0" axis="axisValues" fieldPosition="0"/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8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AN3:AO9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h="1" x="2"/>
        <item h="1" x="0"/>
        <item h="1" m="1" x="17"/>
        <item h="1" m="1" x="14"/>
        <item x="1"/>
        <item h="1" x="5"/>
        <item m="1" x="11"/>
        <item h="1" x="6"/>
        <item h="1" x="8"/>
        <item h="1" m="1" x="18"/>
        <item h="1" m="1" x="15"/>
        <item h="1" x="7"/>
        <item h="1" m="1" x="12"/>
        <item h="1" x="3"/>
        <item h="1"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6">
    <i>
      <x v="5"/>
    </i>
    <i>
      <x v="7"/>
    </i>
    <i>
      <x v="3"/>
    </i>
    <i>
      <x v="9"/>
    </i>
    <i>
      <x v="13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field="0" type="button" dataOnly="0" labelOnly="1" outline="0" axis="axisRow" fieldPosition="0"/>
    </format>
    <format dxfId="17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7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0" type="button" dataOnly="0" labelOnly="1" outline="0" axis="axisRow" fieldPosition="0"/>
    </format>
    <format dxfId="17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73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3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6">
  <location ref="P3:Q9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h="1" x="2"/>
        <item x="0"/>
        <item h="1" m="1" x="17"/>
        <item h="1" m="1" x="14"/>
        <item h="1" x="1"/>
        <item h="1" x="5"/>
        <item h="1" m="1" x="11"/>
        <item h="1" x="6"/>
        <item h="1" x="8"/>
        <item h="1" m="1" x="18"/>
        <item h="1" m="1" x="15"/>
        <item h="1" x="7"/>
        <item h="1" m="1" x="12"/>
        <item h="1" x="3"/>
        <item h="1"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6">
    <i>
      <x v="5"/>
    </i>
    <i>
      <x v="9"/>
    </i>
    <i>
      <x v="13"/>
    </i>
    <i>
      <x v="7"/>
    </i>
    <i>
      <x v="3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94">
      <pivotArea outline="0" collapsedLevelsAreSubtotals="1" fieldPosition="0"/>
    </format>
    <format dxfId="193">
      <pivotArea type="all" dataOnly="0" outline="0" fieldPosition="0"/>
    </format>
    <format dxfId="192">
      <pivotArea outline="0" collapsedLevelsAreSubtotals="1" fieldPosition="0"/>
    </format>
    <format dxfId="191">
      <pivotArea field="0" type="button" dataOnly="0" labelOnly="1" outline="0" axis="axisRow" fieldPosition="0"/>
    </format>
    <format dxfId="19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8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8">
      <pivotArea type="all" dataOnly="0" outline="0" fieldPosition="0"/>
    </format>
    <format dxfId="187">
      <pivotArea outline="0" collapsedLevelsAreSubtotals="1" fieldPosition="0"/>
    </format>
    <format dxfId="186">
      <pivotArea field="0" type="button" dataOnly="0" labelOnly="1" outline="0" axis="axisRow" fieldPosition="0"/>
    </format>
    <format dxfId="18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8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9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12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BL3:BM5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h="1" x="2"/>
        <item h="1" x="0"/>
        <item h="1" m="1" x="17"/>
        <item h="1" m="1" x="14"/>
        <item h="1" x="1"/>
        <item h="1" x="5"/>
        <item h="1" m="1" x="11"/>
        <item h="1" x="6"/>
        <item x="8"/>
        <item h="1" m="1" x="18"/>
        <item h="1" m="1" x="15"/>
        <item h="1" x="7"/>
        <item m="1" x="12"/>
        <item h="1" x="3"/>
        <item h="1"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05">
      <pivotArea outline="0" collapsedLevelsAreSubtotals="1" fieldPosition="0"/>
    </format>
    <format dxfId="204">
      <pivotArea type="all" dataOnly="0" outline="0" fieldPosition="0"/>
    </format>
    <format dxfId="203">
      <pivotArea outline="0" collapsedLevelsAreSubtotals="1" fieldPosition="0"/>
    </format>
    <format dxfId="202">
      <pivotArea field="0" type="button" dataOnly="0" labelOnly="1" outline="0" axis="axisRow" fieldPosition="0"/>
    </format>
    <format dxfId="20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0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9">
      <pivotArea type="all" dataOnly="0" outline="0" fieldPosition="0"/>
    </format>
    <format dxfId="198">
      <pivotArea outline="0" collapsedLevelsAreSubtotals="1" fieldPosition="0"/>
    </format>
    <format dxfId="197">
      <pivotArea field="0" type="button" dataOnly="0" labelOnly="1" outline="0" axis="axisRow" fieldPosition="0"/>
    </format>
    <format dxfId="19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9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13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4">
  <location ref="BR3:BS5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h="1" x="2"/>
        <item h="1" x="0"/>
        <item h="1" m="1" x="17"/>
        <item h="1" m="1" x="14"/>
        <item h="1" x="1"/>
        <item x="5"/>
        <item h="1" m="1" x="11"/>
        <item h="1" x="6"/>
        <item h="1" x="8"/>
        <item h="1" m="1" x="18"/>
        <item h="1" m="1" x="15"/>
        <item h="1" x="7"/>
        <item h="1" m="1" x="12"/>
        <item h="1" x="3"/>
        <item h="1"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16">
      <pivotArea outline="0" collapsedLevelsAreSubtotals="1" fieldPosition="0"/>
    </format>
    <format dxfId="215">
      <pivotArea type="all" dataOnly="0" outline="0" fieldPosition="0"/>
    </format>
    <format dxfId="214">
      <pivotArea outline="0" collapsedLevelsAreSubtotals="1" fieldPosition="0"/>
    </format>
    <format dxfId="213">
      <pivotArea field="0" type="button" dataOnly="0" labelOnly="1" outline="0" axis="axisRow" fieldPosition="0"/>
    </format>
    <format dxfId="21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0">
      <pivotArea type="all" dataOnly="0" outline="0" fieldPosition="0"/>
    </format>
    <format dxfId="209">
      <pivotArea outline="0" collapsedLevelsAreSubtotals="1" fieldPosition="0"/>
    </format>
    <format dxfId="208">
      <pivotArea field="0" type="button" dataOnly="0" labelOnly="1" outline="0" axis="axisRow" fieldPosition="0"/>
    </format>
    <format dxfId="20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0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5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20">
  <location ref="V3:W6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h="1" x="2"/>
        <item h="1" x="0"/>
        <item h="1" m="1" x="17"/>
        <item m="1" x="14"/>
        <item h="1" x="1"/>
        <item h="1" x="5"/>
        <item h="1" m="1" x="11"/>
        <item x="6"/>
        <item h="1" x="8"/>
        <item h="1" m="1" x="18"/>
        <item h="1" m="1" x="15"/>
        <item h="1" x="7"/>
        <item h="1" m="1" x="12"/>
        <item h="1" x="3"/>
        <item h="1"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5"/>
    </i>
    <i>
      <x v="9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27">
      <pivotArea outline="0" collapsedLevelsAreSubtotals="1" fieldPosition="0"/>
    </format>
    <format dxfId="226">
      <pivotArea type="all" dataOnly="0" outline="0" fieldPosition="0"/>
    </format>
    <format dxfId="225">
      <pivotArea outline="0" collapsedLevelsAreSubtotals="1" fieldPosition="0"/>
    </format>
    <format dxfId="224">
      <pivotArea field="0" type="button" dataOnly="0" labelOnly="1" outline="0" axis="axisRow" fieldPosition="0"/>
    </format>
    <format dxfId="22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1">
      <pivotArea type="all" dataOnly="0" outline="0" fieldPosition="0"/>
    </format>
    <format dxfId="220">
      <pivotArea outline="0" collapsedLevelsAreSubtotals="1" fieldPosition="0"/>
    </format>
    <format dxfId="219">
      <pivotArea field="0" type="button" dataOnly="0" labelOnly="1" outline="0" axis="axisRow" fieldPosition="0"/>
    </format>
    <format dxfId="21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1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7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3">
  <location ref="AH3:AI6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h="1" x="2"/>
        <item h="1" x="0"/>
        <item h="1" m="1" x="17"/>
        <item h="1" m="1" x="14"/>
        <item h="1" x="1"/>
        <item h="1" x="5"/>
        <item h="1" m="1" x="11"/>
        <item h="1" x="6"/>
        <item h="1" x="8"/>
        <item h="1" m="1" x="18"/>
        <item h="1" m="1" x="15"/>
        <item x="7"/>
        <item h="1" m="1" x="12"/>
        <item h="1" x="3"/>
        <item h="1" x="9"/>
        <item h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13"/>
    </i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38">
      <pivotArea outline="0" collapsedLevelsAreSubtotals="1" fieldPosition="0"/>
    </format>
    <format dxfId="237">
      <pivotArea type="all" dataOnly="0" outline="0" fieldPosition="0"/>
    </format>
    <format dxfId="236">
      <pivotArea outline="0" collapsedLevelsAreSubtotals="1" fieldPosition="0"/>
    </format>
    <format dxfId="235">
      <pivotArea field="0" type="button" dataOnly="0" labelOnly="1" outline="0" axis="axisRow" fieldPosition="0"/>
    </format>
    <format dxfId="23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2">
      <pivotArea type="all" dataOnly="0" outline="0" fieldPosition="0"/>
    </format>
    <format dxfId="231">
      <pivotArea outline="0" collapsedLevelsAreSubtotals="1" fieldPosition="0"/>
    </format>
    <format dxfId="230">
      <pivotArea field="0" type="button" dataOnly="0" labelOnly="1" outline="0" axis="axisRow" fieldPosition="0"/>
    </format>
    <format dxfId="22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2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11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BF3:BG5" firstHeaderRow="1" firstDataRow="1" firstDataCol="1" rowPageCount="1" colPageCount="1"/>
  <pivotFields count="6">
    <pivotField axis="axisRow" compact="0" outline="0" showAll="0" sortType="descending">
      <items count="16">
        <item m="1" x="7"/>
        <item m="1" x="14"/>
        <item m="1" x="11"/>
        <item x="0"/>
        <item m="1" x="12"/>
        <item x="1"/>
        <item m="1" x="9"/>
        <item x="4"/>
        <item m="1" x="8"/>
        <item x="3"/>
        <item x="2"/>
        <item m="1" x="13"/>
        <item x="5"/>
        <item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9">
        <item h="1" m="1" x="13"/>
        <item h="1" x="4"/>
        <item h="1" m="1" x="16"/>
        <item h="1" x="2"/>
        <item h="1" x="0"/>
        <item h="1" m="1" x="17"/>
        <item h="1" m="1" x="14"/>
        <item h="1" x="1"/>
        <item h="1" x="5"/>
        <item h="1" m="1" x="11"/>
        <item h="1" x="6"/>
        <item h="1" x="8"/>
        <item h="1" m="1" x="18"/>
        <item m="1" x="15"/>
        <item h="1" x="7"/>
        <item h="1" m="1" x="12"/>
        <item h="1" x="3"/>
        <item h="1" x="9"/>
        <item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49">
      <pivotArea outline="0" collapsedLevelsAreSubtotals="1" fieldPosition="0"/>
    </format>
    <format dxfId="248">
      <pivotArea type="all" dataOnly="0" outline="0" fieldPosition="0"/>
    </format>
    <format dxfId="247">
      <pivotArea outline="0" collapsedLevelsAreSubtotals="1" fieldPosition="0"/>
    </format>
    <format dxfId="246">
      <pivotArea field="0" type="button" dataOnly="0" labelOnly="1" outline="0" axis="axisRow" fieldPosition="0"/>
    </format>
    <format dxfId="24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3">
      <pivotArea type="all" dataOnly="0" outline="0" fieldPosition="0"/>
    </format>
    <format dxfId="242">
      <pivotArea outline="0" collapsedLevelsAreSubtotals="1" fieldPosition="0"/>
    </format>
    <format dxfId="241">
      <pivotArea field="0" type="button" dataOnly="0" labelOnly="1" outline="0" axis="axisRow" fieldPosition="0"/>
    </format>
    <format dxfId="24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3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F85" totalsRowShown="0" headerRowDxfId="322">
  <autoFilter ref="A1:F85"/>
  <tableColumns count="6">
    <tableColumn id="1" name="Nom de la campanya" dataDxfId="321" totalsRowDxfId="320"/>
    <tableColumn id="4" name="Suport de difusió" dataDxfId="319" totalsRowDxfId="318"/>
    <tableColumn id="2" name="Mitjà" dataDxfId="317" totalsRowDxfId="316"/>
    <tableColumn id="3" name="Despesa" dataDxfId="315" totalsRowDxfId="314" dataCellStyle="Moneda"/>
    <tableColumn id="5" name="Explicació" dataDxfId="313" totalsRowDxfId="312"/>
    <tableColumn id="6" name="Mes" dataDxfId="311" totalsRowDxfId="31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6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rinterSettings" Target="../printerSettings/printerSettings1.bin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49" zoomScale="90" zoomScaleNormal="90" workbookViewId="0">
      <selection activeCell="A71" sqref="A71"/>
    </sheetView>
  </sheetViews>
  <sheetFormatPr defaultColWidth="11.42578125" defaultRowHeight="15" x14ac:dyDescent="0.25"/>
  <cols>
    <col min="1" max="1" width="31.42578125" bestFit="1" customWidth="1"/>
    <col min="2" max="2" width="49.7109375" customWidth="1"/>
    <col min="3" max="3" width="22" bestFit="1" customWidth="1"/>
    <col min="4" max="4" width="15.140625" bestFit="1" customWidth="1"/>
    <col min="5" max="5" width="60.5703125" bestFit="1" customWidth="1"/>
  </cols>
  <sheetData>
    <row r="1" spans="1:6" ht="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19</v>
      </c>
    </row>
    <row r="2" spans="1:6" s="13" customFormat="1" x14ac:dyDescent="0.25">
      <c r="A2" s="14" t="s">
        <v>5</v>
      </c>
      <c r="B2" s="15" t="s">
        <v>8</v>
      </c>
      <c r="C2" s="15" t="s">
        <v>91</v>
      </c>
      <c r="D2" s="19">
        <v>343.03399999999999</v>
      </c>
      <c r="E2" s="15" t="s">
        <v>56</v>
      </c>
      <c r="F2" s="19" t="s">
        <v>20</v>
      </c>
    </row>
    <row r="3" spans="1:6" x14ac:dyDescent="0.25">
      <c r="A3" s="14" t="s">
        <v>5</v>
      </c>
      <c r="B3" s="15" t="s">
        <v>8</v>
      </c>
      <c r="C3" s="15" t="s">
        <v>9</v>
      </c>
      <c r="D3" s="20">
        <v>108.9</v>
      </c>
      <c r="E3" s="15" t="s">
        <v>56</v>
      </c>
      <c r="F3" s="19" t="s">
        <v>20</v>
      </c>
    </row>
    <row r="4" spans="1:6" s="13" customFormat="1" x14ac:dyDescent="0.25">
      <c r="A4" s="14" t="s">
        <v>10</v>
      </c>
      <c r="B4" s="15" t="s">
        <v>8</v>
      </c>
      <c r="C4" s="15" t="s">
        <v>91</v>
      </c>
      <c r="D4" s="20">
        <v>343.04</v>
      </c>
      <c r="E4" s="15" t="s">
        <v>57</v>
      </c>
      <c r="F4" s="19" t="s">
        <v>20</v>
      </c>
    </row>
    <row r="5" spans="1:6" x14ac:dyDescent="0.25">
      <c r="A5" s="14" t="s">
        <v>10</v>
      </c>
      <c r="B5" s="15" t="s">
        <v>8</v>
      </c>
      <c r="C5" s="15" t="s">
        <v>9</v>
      </c>
      <c r="D5" s="21">
        <v>108.9</v>
      </c>
      <c r="E5" s="15" t="s">
        <v>57</v>
      </c>
      <c r="F5" s="19" t="s">
        <v>20</v>
      </c>
    </row>
    <row r="6" spans="1:6" s="13" customFormat="1" x14ac:dyDescent="0.25">
      <c r="A6" s="14" t="s">
        <v>10</v>
      </c>
      <c r="B6" s="15" t="s">
        <v>8</v>
      </c>
      <c r="C6" s="15" t="s">
        <v>91</v>
      </c>
      <c r="D6" s="20">
        <v>343.04</v>
      </c>
      <c r="E6" s="15" t="s">
        <v>58</v>
      </c>
      <c r="F6" s="19" t="s">
        <v>53</v>
      </c>
    </row>
    <row r="7" spans="1:6" x14ac:dyDescent="0.25">
      <c r="A7" s="14" t="s">
        <v>10</v>
      </c>
      <c r="B7" s="15" t="s">
        <v>8</v>
      </c>
      <c r="C7" s="15" t="s">
        <v>92</v>
      </c>
      <c r="D7" s="20">
        <v>326.7</v>
      </c>
      <c r="E7" s="15" t="s">
        <v>58</v>
      </c>
      <c r="F7" s="19" t="s">
        <v>53</v>
      </c>
    </row>
    <row r="8" spans="1:6" s="13" customFormat="1" x14ac:dyDescent="0.25">
      <c r="A8" s="14" t="s">
        <v>10</v>
      </c>
      <c r="B8" s="15" t="s">
        <v>8</v>
      </c>
      <c r="C8" s="15" t="s">
        <v>9</v>
      </c>
      <c r="D8" s="21">
        <v>108.9</v>
      </c>
      <c r="E8" s="15" t="s">
        <v>58</v>
      </c>
      <c r="F8" s="20" t="s">
        <v>53</v>
      </c>
    </row>
    <row r="9" spans="1:6" x14ac:dyDescent="0.25">
      <c r="A9" s="14" t="s">
        <v>10</v>
      </c>
      <c r="B9" s="15" t="s">
        <v>8</v>
      </c>
      <c r="C9" s="15" t="s">
        <v>91</v>
      </c>
      <c r="D9" s="20">
        <v>343.04</v>
      </c>
      <c r="E9" s="15" t="s">
        <v>59</v>
      </c>
      <c r="F9" s="19" t="s">
        <v>53</v>
      </c>
    </row>
    <row r="10" spans="1:6" s="13" customFormat="1" x14ac:dyDescent="0.25">
      <c r="A10" s="14" t="s">
        <v>10</v>
      </c>
      <c r="B10" s="15" t="s">
        <v>8</v>
      </c>
      <c r="C10" s="15" t="s">
        <v>9</v>
      </c>
      <c r="D10" s="21">
        <v>108.9</v>
      </c>
      <c r="E10" s="15" t="s">
        <v>59</v>
      </c>
      <c r="F10" s="20" t="s">
        <v>53</v>
      </c>
    </row>
    <row r="11" spans="1:6" x14ac:dyDescent="0.25">
      <c r="A11" s="14" t="s">
        <v>5</v>
      </c>
      <c r="B11" s="14" t="s">
        <v>30</v>
      </c>
      <c r="C11" s="15" t="s">
        <v>91</v>
      </c>
      <c r="D11" s="20">
        <v>343.04</v>
      </c>
      <c r="E11" s="15" t="s">
        <v>60</v>
      </c>
      <c r="F11" s="27" t="s">
        <v>54</v>
      </c>
    </row>
    <row r="12" spans="1:6" s="13" customFormat="1" x14ac:dyDescent="0.25">
      <c r="A12" s="14" t="s">
        <v>5</v>
      </c>
      <c r="B12" s="14" t="s">
        <v>16</v>
      </c>
      <c r="C12" s="15" t="s">
        <v>91</v>
      </c>
      <c r="D12" s="20">
        <v>210.54</v>
      </c>
      <c r="E12" s="15" t="s">
        <v>61</v>
      </c>
      <c r="F12" s="27" t="s">
        <v>54</v>
      </c>
    </row>
    <row r="13" spans="1:6" x14ac:dyDescent="0.25">
      <c r="A13" s="14" t="s">
        <v>5</v>
      </c>
      <c r="B13" s="14" t="s">
        <v>30</v>
      </c>
      <c r="C13" s="15" t="s">
        <v>9</v>
      </c>
      <c r="D13" s="21">
        <v>108.9</v>
      </c>
      <c r="E13" s="15" t="s">
        <v>61</v>
      </c>
      <c r="F13" s="27" t="s">
        <v>54</v>
      </c>
    </row>
    <row r="14" spans="1:6" s="13" customFormat="1" x14ac:dyDescent="0.25">
      <c r="A14" s="14" t="s">
        <v>31</v>
      </c>
      <c r="B14" s="14" t="s">
        <v>32</v>
      </c>
      <c r="C14" s="15" t="s">
        <v>92</v>
      </c>
      <c r="D14" s="21">
        <v>199.65</v>
      </c>
      <c r="E14" s="15" t="s">
        <v>31</v>
      </c>
      <c r="F14" s="27" t="s">
        <v>54</v>
      </c>
    </row>
    <row r="15" spans="1:6" x14ac:dyDescent="0.25">
      <c r="A15" s="14" t="s">
        <v>5</v>
      </c>
      <c r="B15" s="14" t="s">
        <v>33</v>
      </c>
      <c r="C15" s="15" t="s">
        <v>92</v>
      </c>
      <c r="D15" s="20">
        <v>326.7</v>
      </c>
      <c r="E15" s="15" t="s">
        <v>62</v>
      </c>
      <c r="F15" s="19" t="s">
        <v>54</v>
      </c>
    </row>
    <row r="16" spans="1:6" s="13" customFormat="1" x14ac:dyDescent="0.25">
      <c r="A16" s="14" t="s">
        <v>10</v>
      </c>
      <c r="B16" s="14" t="s">
        <v>32</v>
      </c>
      <c r="C16" s="15" t="s">
        <v>93</v>
      </c>
      <c r="D16" s="20">
        <v>199.65</v>
      </c>
      <c r="E16" s="15" t="s">
        <v>63</v>
      </c>
      <c r="F16" s="19" t="s">
        <v>54</v>
      </c>
    </row>
    <row r="17" spans="1:6" x14ac:dyDescent="0.25">
      <c r="A17" s="14" t="s">
        <v>10</v>
      </c>
      <c r="B17" s="15" t="s">
        <v>34</v>
      </c>
      <c r="C17" s="15" t="s">
        <v>91</v>
      </c>
      <c r="D17" s="20">
        <v>542.69000000000005</v>
      </c>
      <c r="E17" s="15" t="s">
        <v>63</v>
      </c>
      <c r="F17" s="19" t="s">
        <v>54</v>
      </c>
    </row>
    <row r="18" spans="1:6" s="13" customFormat="1" x14ac:dyDescent="0.25">
      <c r="A18" s="14" t="s">
        <v>10</v>
      </c>
      <c r="B18" s="15" t="s">
        <v>8</v>
      </c>
      <c r="C18" s="15" t="s">
        <v>9</v>
      </c>
      <c r="D18" s="21">
        <v>108.9</v>
      </c>
      <c r="E18" s="15" t="s">
        <v>64</v>
      </c>
      <c r="F18" s="19" t="s">
        <v>54</v>
      </c>
    </row>
    <row r="19" spans="1:6" x14ac:dyDescent="0.25">
      <c r="A19" s="14" t="s">
        <v>10</v>
      </c>
      <c r="B19" s="14" t="s">
        <v>35</v>
      </c>
      <c r="C19" s="15" t="s">
        <v>94</v>
      </c>
      <c r="D19" s="20">
        <v>423.5</v>
      </c>
      <c r="E19" s="15" t="s">
        <v>64</v>
      </c>
      <c r="F19" s="19" t="s">
        <v>54</v>
      </c>
    </row>
    <row r="20" spans="1:6" s="13" customFormat="1" x14ac:dyDescent="0.25">
      <c r="A20" s="14" t="s">
        <v>10</v>
      </c>
      <c r="B20" s="14" t="s">
        <v>32</v>
      </c>
      <c r="C20" s="15" t="s">
        <v>11</v>
      </c>
      <c r="D20" s="21">
        <v>181.5</v>
      </c>
      <c r="E20" s="15" t="s">
        <v>64</v>
      </c>
      <c r="F20" s="28" t="s">
        <v>54</v>
      </c>
    </row>
    <row r="21" spans="1:6" x14ac:dyDescent="0.25">
      <c r="A21" s="14" t="s">
        <v>10</v>
      </c>
      <c r="B21" s="14" t="s">
        <v>36</v>
      </c>
      <c r="C21" s="15" t="s">
        <v>91</v>
      </c>
      <c r="D21" s="20">
        <v>343.04</v>
      </c>
      <c r="E21" s="15" t="s">
        <v>65</v>
      </c>
      <c r="F21" s="28" t="s">
        <v>21</v>
      </c>
    </row>
    <row r="22" spans="1:6" s="13" customFormat="1" x14ac:dyDescent="0.25">
      <c r="A22" s="14" t="s">
        <v>10</v>
      </c>
      <c r="B22" s="14" t="s">
        <v>33</v>
      </c>
      <c r="C22" s="15" t="s">
        <v>9</v>
      </c>
      <c r="D22" s="20">
        <v>108.9</v>
      </c>
      <c r="E22" s="15" t="s">
        <v>65</v>
      </c>
      <c r="F22" s="28" t="s">
        <v>21</v>
      </c>
    </row>
    <row r="23" spans="1:6" x14ac:dyDescent="0.25">
      <c r="A23" s="16" t="s">
        <v>17</v>
      </c>
      <c r="B23" s="16" t="s">
        <v>36</v>
      </c>
      <c r="C23" s="17" t="s">
        <v>91</v>
      </c>
      <c r="D23" s="22">
        <v>343.04</v>
      </c>
      <c r="E23" s="17" t="s">
        <v>66</v>
      </c>
      <c r="F23" s="27" t="s">
        <v>21</v>
      </c>
    </row>
    <row r="24" spans="1:6" s="13" customFormat="1" x14ac:dyDescent="0.25">
      <c r="A24" s="16" t="s">
        <v>17</v>
      </c>
      <c r="B24" s="16" t="s">
        <v>37</v>
      </c>
      <c r="C24" s="17" t="s">
        <v>91</v>
      </c>
      <c r="D24" s="22">
        <v>210.54</v>
      </c>
      <c r="E24" s="17" t="s">
        <v>67</v>
      </c>
      <c r="F24" s="27" t="s">
        <v>22</v>
      </c>
    </row>
    <row r="25" spans="1:6" x14ac:dyDescent="0.25">
      <c r="A25" s="16" t="s">
        <v>17</v>
      </c>
      <c r="B25" s="16" t="s">
        <v>33</v>
      </c>
      <c r="C25" s="17" t="s">
        <v>9</v>
      </c>
      <c r="D25" s="23">
        <v>108.9</v>
      </c>
      <c r="E25" s="17" t="s">
        <v>67</v>
      </c>
      <c r="F25" s="27" t="s">
        <v>22</v>
      </c>
    </row>
    <row r="26" spans="1:6" s="13" customFormat="1" x14ac:dyDescent="0.25">
      <c r="A26" s="16" t="s">
        <v>12</v>
      </c>
      <c r="B26" s="16" t="s">
        <v>33</v>
      </c>
      <c r="C26" s="17" t="s">
        <v>91</v>
      </c>
      <c r="D26" s="22">
        <v>343.04</v>
      </c>
      <c r="E26" s="17" t="s">
        <v>13</v>
      </c>
      <c r="F26" s="27" t="s">
        <v>22</v>
      </c>
    </row>
    <row r="27" spans="1:6" x14ac:dyDescent="0.25">
      <c r="A27" s="16" t="s">
        <v>12</v>
      </c>
      <c r="B27" s="16" t="s">
        <v>33</v>
      </c>
      <c r="C27" s="17" t="s">
        <v>9</v>
      </c>
      <c r="D27" s="23">
        <v>108.9</v>
      </c>
      <c r="E27" s="17" t="s">
        <v>13</v>
      </c>
      <c r="F27" s="27" t="s">
        <v>22</v>
      </c>
    </row>
    <row r="28" spans="1:6" s="13" customFormat="1" x14ac:dyDescent="0.25">
      <c r="A28" s="16" t="s">
        <v>12</v>
      </c>
      <c r="B28" s="16" t="s">
        <v>33</v>
      </c>
      <c r="C28" s="17" t="s">
        <v>93</v>
      </c>
      <c r="D28" s="22">
        <v>326.7</v>
      </c>
      <c r="E28" s="17" t="s">
        <v>13</v>
      </c>
      <c r="F28" s="27" t="s">
        <v>22</v>
      </c>
    </row>
    <row r="29" spans="1:6" x14ac:dyDescent="0.25">
      <c r="A29" s="16" t="s">
        <v>10</v>
      </c>
      <c r="B29" s="16" t="s">
        <v>33</v>
      </c>
      <c r="C29" s="17" t="s">
        <v>91</v>
      </c>
      <c r="D29" s="22">
        <v>343.04</v>
      </c>
      <c r="E29" s="17" t="s">
        <v>68</v>
      </c>
      <c r="F29" s="29" t="s">
        <v>23</v>
      </c>
    </row>
    <row r="30" spans="1:6" s="13" customFormat="1" x14ac:dyDescent="0.25">
      <c r="A30" s="16" t="s">
        <v>10</v>
      </c>
      <c r="B30" s="16" t="s">
        <v>33</v>
      </c>
      <c r="C30" s="17" t="s">
        <v>9</v>
      </c>
      <c r="D30" s="23">
        <v>108.9</v>
      </c>
      <c r="E30" s="17" t="s">
        <v>68</v>
      </c>
      <c r="F30" s="29" t="s">
        <v>23</v>
      </c>
    </row>
    <row r="31" spans="1:6" x14ac:dyDescent="0.25">
      <c r="A31" s="16" t="s">
        <v>38</v>
      </c>
      <c r="B31" s="16" t="s">
        <v>15</v>
      </c>
      <c r="C31" s="17" t="s">
        <v>11</v>
      </c>
      <c r="D31" s="23">
        <v>181.5</v>
      </c>
      <c r="E31" s="17" t="s">
        <v>68</v>
      </c>
      <c r="F31" s="29" t="s">
        <v>23</v>
      </c>
    </row>
    <row r="32" spans="1:6" s="13" customFormat="1" x14ac:dyDescent="0.25">
      <c r="A32" s="16" t="s">
        <v>38</v>
      </c>
      <c r="B32" s="16" t="s">
        <v>33</v>
      </c>
      <c r="C32" s="17" t="s">
        <v>93</v>
      </c>
      <c r="D32" s="22">
        <v>326.7</v>
      </c>
      <c r="E32" s="17" t="s">
        <v>69</v>
      </c>
      <c r="F32" s="29" t="s">
        <v>23</v>
      </c>
    </row>
    <row r="33" spans="1:6" x14ac:dyDescent="0.25">
      <c r="A33" s="17" t="s">
        <v>39</v>
      </c>
      <c r="B33" s="16" t="s">
        <v>33</v>
      </c>
      <c r="C33" s="17" t="s">
        <v>92</v>
      </c>
      <c r="D33" s="22">
        <v>326.7</v>
      </c>
      <c r="E33" s="17" t="s">
        <v>70</v>
      </c>
      <c r="F33" s="29" t="s">
        <v>23</v>
      </c>
    </row>
    <row r="34" spans="1:6" s="13" customFormat="1" x14ac:dyDescent="0.25">
      <c r="A34" s="16" t="s">
        <v>10</v>
      </c>
      <c r="B34" s="14" t="s">
        <v>33</v>
      </c>
      <c r="C34" s="17" t="s">
        <v>91</v>
      </c>
      <c r="D34" s="22">
        <v>343.04</v>
      </c>
      <c r="E34" s="17" t="s">
        <v>71</v>
      </c>
      <c r="F34" s="27" t="s">
        <v>23</v>
      </c>
    </row>
    <row r="35" spans="1:6" x14ac:dyDescent="0.25">
      <c r="A35" s="16" t="s">
        <v>10</v>
      </c>
      <c r="B35" s="14" t="s">
        <v>33</v>
      </c>
      <c r="C35" s="17" t="s">
        <v>92</v>
      </c>
      <c r="D35" s="22">
        <v>326.7</v>
      </c>
      <c r="E35" s="17" t="s">
        <v>71</v>
      </c>
      <c r="F35" s="27" t="s">
        <v>24</v>
      </c>
    </row>
    <row r="36" spans="1:6" s="13" customFormat="1" x14ac:dyDescent="0.25">
      <c r="A36" s="16" t="s">
        <v>10</v>
      </c>
      <c r="B36" s="14" t="s">
        <v>33</v>
      </c>
      <c r="C36" s="17" t="s">
        <v>91</v>
      </c>
      <c r="D36" s="22">
        <v>343.04</v>
      </c>
      <c r="E36" s="17" t="s">
        <v>69</v>
      </c>
      <c r="F36" s="27" t="s">
        <v>24</v>
      </c>
    </row>
    <row r="37" spans="1:6" x14ac:dyDescent="0.25">
      <c r="A37" s="16" t="s">
        <v>10</v>
      </c>
      <c r="B37" s="14" t="s">
        <v>33</v>
      </c>
      <c r="C37" s="17" t="s">
        <v>9</v>
      </c>
      <c r="D37" s="23">
        <v>108.9</v>
      </c>
      <c r="E37" s="17" t="s">
        <v>69</v>
      </c>
      <c r="F37" s="27" t="s">
        <v>24</v>
      </c>
    </row>
    <row r="38" spans="1:6" s="13" customFormat="1" x14ac:dyDescent="0.25">
      <c r="A38" s="16" t="s">
        <v>10</v>
      </c>
      <c r="B38" s="14" t="s">
        <v>33</v>
      </c>
      <c r="C38" s="17" t="s">
        <v>14</v>
      </c>
      <c r="D38" s="24">
        <v>2541</v>
      </c>
      <c r="E38" s="17" t="s">
        <v>69</v>
      </c>
      <c r="F38" s="27" t="s">
        <v>24</v>
      </c>
    </row>
    <row r="39" spans="1:6" x14ac:dyDescent="0.25">
      <c r="A39" s="16" t="s">
        <v>10</v>
      </c>
      <c r="B39" s="14" t="s">
        <v>33</v>
      </c>
      <c r="C39" s="17" t="s">
        <v>18</v>
      </c>
      <c r="D39" s="24">
        <v>302.5</v>
      </c>
      <c r="E39" s="17" t="s">
        <v>69</v>
      </c>
      <c r="F39" s="27" t="s">
        <v>24</v>
      </c>
    </row>
    <row r="40" spans="1:6" s="13" customFormat="1" x14ac:dyDescent="0.25">
      <c r="A40" s="16" t="s">
        <v>10</v>
      </c>
      <c r="B40" s="14" t="s">
        <v>40</v>
      </c>
      <c r="C40" s="17" t="s">
        <v>95</v>
      </c>
      <c r="D40" s="24">
        <v>1176.1199999999999</v>
      </c>
      <c r="E40" s="17" t="s">
        <v>69</v>
      </c>
      <c r="F40" s="27" t="s">
        <v>24</v>
      </c>
    </row>
    <row r="41" spans="1:6" x14ac:dyDescent="0.25">
      <c r="A41" s="16" t="s">
        <v>10</v>
      </c>
      <c r="B41" s="14" t="s">
        <v>41</v>
      </c>
      <c r="C41" s="17" t="s">
        <v>97</v>
      </c>
      <c r="D41" s="24">
        <v>73.98</v>
      </c>
      <c r="E41" s="17" t="s">
        <v>69</v>
      </c>
      <c r="F41" s="27" t="s">
        <v>24</v>
      </c>
    </row>
    <row r="42" spans="1:6" s="13" customFormat="1" x14ac:dyDescent="0.25">
      <c r="A42" s="16" t="s">
        <v>10</v>
      </c>
      <c r="B42" s="14" t="s">
        <v>33</v>
      </c>
      <c r="C42" s="17" t="s">
        <v>9</v>
      </c>
      <c r="D42" s="23">
        <v>108.9</v>
      </c>
      <c r="E42" s="17" t="s">
        <v>72</v>
      </c>
      <c r="F42" s="27" t="s">
        <v>24</v>
      </c>
    </row>
    <row r="43" spans="1:6" x14ac:dyDescent="0.25">
      <c r="A43" s="16" t="s">
        <v>10</v>
      </c>
      <c r="B43" s="14" t="s">
        <v>33</v>
      </c>
      <c r="C43" s="17" t="s">
        <v>91</v>
      </c>
      <c r="D43" s="22">
        <v>343.04</v>
      </c>
      <c r="E43" s="17" t="s">
        <v>72</v>
      </c>
      <c r="F43" s="27" t="s">
        <v>24</v>
      </c>
    </row>
    <row r="44" spans="1:6" s="13" customFormat="1" x14ac:dyDescent="0.25">
      <c r="A44" s="16" t="s">
        <v>10</v>
      </c>
      <c r="B44" s="14" t="s">
        <v>33</v>
      </c>
      <c r="C44" s="17" t="s">
        <v>93</v>
      </c>
      <c r="D44" s="22">
        <v>326.7</v>
      </c>
      <c r="E44" s="17" t="s">
        <v>72</v>
      </c>
      <c r="F44" s="27" t="s">
        <v>24</v>
      </c>
    </row>
    <row r="45" spans="1:6" x14ac:dyDescent="0.25">
      <c r="A45" s="16" t="s">
        <v>10</v>
      </c>
      <c r="B45" s="14" t="s">
        <v>42</v>
      </c>
      <c r="C45" s="17" t="s">
        <v>94</v>
      </c>
      <c r="D45" s="20">
        <v>626</v>
      </c>
      <c r="E45" s="17" t="s">
        <v>72</v>
      </c>
      <c r="F45" s="27" t="s">
        <v>24</v>
      </c>
    </row>
    <row r="46" spans="1:6" s="13" customFormat="1" x14ac:dyDescent="0.25">
      <c r="A46" s="16" t="s">
        <v>10</v>
      </c>
      <c r="B46" s="14" t="s">
        <v>33</v>
      </c>
      <c r="C46" s="17" t="s">
        <v>92</v>
      </c>
      <c r="D46" s="24">
        <v>326.7</v>
      </c>
      <c r="E46" s="17" t="s">
        <v>72</v>
      </c>
      <c r="F46" s="27" t="s">
        <v>24</v>
      </c>
    </row>
    <row r="47" spans="1:6" x14ac:dyDescent="0.25">
      <c r="A47" s="16" t="s">
        <v>10</v>
      </c>
      <c r="B47" s="14" t="s">
        <v>41</v>
      </c>
      <c r="C47" s="17" t="s">
        <v>97</v>
      </c>
      <c r="D47" s="24">
        <v>82.32</v>
      </c>
      <c r="E47" s="17" t="s">
        <v>72</v>
      </c>
      <c r="F47" s="27" t="s">
        <v>24</v>
      </c>
    </row>
    <row r="48" spans="1:6" s="13" customFormat="1" x14ac:dyDescent="0.25">
      <c r="A48" s="16" t="s">
        <v>10</v>
      </c>
      <c r="B48" s="14" t="s">
        <v>35</v>
      </c>
      <c r="C48" s="17" t="s">
        <v>94</v>
      </c>
      <c r="D48" s="20">
        <v>381.15</v>
      </c>
      <c r="E48" s="15" t="s">
        <v>73</v>
      </c>
      <c r="F48" s="27" t="s">
        <v>25</v>
      </c>
    </row>
    <row r="49" spans="1:6" x14ac:dyDescent="0.25">
      <c r="A49" s="16" t="s">
        <v>10</v>
      </c>
      <c r="B49" s="14" t="s">
        <v>33</v>
      </c>
      <c r="C49" s="17" t="s">
        <v>91</v>
      </c>
      <c r="D49" s="22">
        <v>343.04</v>
      </c>
      <c r="E49" s="15" t="s">
        <v>73</v>
      </c>
      <c r="F49" s="27" t="s">
        <v>25</v>
      </c>
    </row>
    <row r="50" spans="1:6" s="13" customFormat="1" x14ac:dyDescent="0.25">
      <c r="A50" s="16" t="s">
        <v>10</v>
      </c>
      <c r="B50" s="14" t="s">
        <v>33</v>
      </c>
      <c r="C50" s="17" t="s">
        <v>9</v>
      </c>
      <c r="D50" s="23">
        <v>108.9</v>
      </c>
      <c r="E50" s="15" t="s">
        <v>73</v>
      </c>
      <c r="F50" s="27" t="s">
        <v>25</v>
      </c>
    </row>
    <row r="51" spans="1:6" x14ac:dyDescent="0.25">
      <c r="A51" s="16" t="s">
        <v>10</v>
      </c>
      <c r="B51" s="17" t="s">
        <v>32</v>
      </c>
      <c r="C51" s="17" t="s">
        <v>11</v>
      </c>
      <c r="D51" s="24">
        <v>181.5</v>
      </c>
      <c r="E51" s="15" t="s">
        <v>73</v>
      </c>
      <c r="F51" s="27" t="s">
        <v>25</v>
      </c>
    </row>
    <row r="52" spans="1:6" s="13" customFormat="1" x14ac:dyDescent="0.25">
      <c r="A52" s="16" t="s">
        <v>10</v>
      </c>
      <c r="B52" s="14" t="s">
        <v>41</v>
      </c>
      <c r="C52" s="17" t="s">
        <v>97</v>
      </c>
      <c r="D52" s="24">
        <v>70</v>
      </c>
      <c r="E52" s="15" t="s">
        <v>73</v>
      </c>
      <c r="F52" s="27" t="s">
        <v>25</v>
      </c>
    </row>
    <row r="53" spans="1:6" x14ac:dyDescent="0.25">
      <c r="A53" s="16" t="s">
        <v>10</v>
      </c>
      <c r="B53" s="14" t="s">
        <v>35</v>
      </c>
      <c r="C53" s="17" t="s">
        <v>94</v>
      </c>
      <c r="D53" s="20">
        <v>381.15</v>
      </c>
      <c r="E53" s="15" t="s">
        <v>74</v>
      </c>
      <c r="F53" s="27" t="s">
        <v>25</v>
      </c>
    </row>
    <row r="54" spans="1:6" s="13" customFormat="1" x14ac:dyDescent="0.25">
      <c r="A54" s="16" t="s">
        <v>10</v>
      </c>
      <c r="B54" s="14" t="s">
        <v>33</v>
      </c>
      <c r="C54" s="15" t="s">
        <v>91</v>
      </c>
      <c r="D54" s="22">
        <v>343.04</v>
      </c>
      <c r="E54" s="15" t="s">
        <v>74</v>
      </c>
      <c r="F54" s="27" t="s">
        <v>25</v>
      </c>
    </row>
    <row r="55" spans="1:6" x14ac:dyDescent="0.25">
      <c r="A55" s="16" t="s">
        <v>10</v>
      </c>
      <c r="B55" s="14" t="s">
        <v>33</v>
      </c>
      <c r="C55" s="15" t="s">
        <v>9</v>
      </c>
      <c r="D55" s="23">
        <v>108.9</v>
      </c>
      <c r="E55" s="15" t="s">
        <v>74</v>
      </c>
      <c r="F55" s="27" t="s">
        <v>25</v>
      </c>
    </row>
    <row r="56" spans="1:6" s="13" customFormat="1" x14ac:dyDescent="0.25">
      <c r="A56" s="16" t="s">
        <v>10</v>
      </c>
      <c r="B56" s="14" t="s">
        <v>32</v>
      </c>
      <c r="C56" s="15" t="s">
        <v>14</v>
      </c>
      <c r="D56" s="20">
        <v>1452</v>
      </c>
      <c r="E56" s="15" t="s">
        <v>74</v>
      </c>
      <c r="F56" s="27" t="s">
        <v>25</v>
      </c>
    </row>
    <row r="57" spans="1:6" ht="38.25" x14ac:dyDescent="0.25">
      <c r="A57" s="16" t="s">
        <v>10</v>
      </c>
      <c r="B57" s="15" t="s">
        <v>43</v>
      </c>
      <c r="C57" s="17" t="s">
        <v>96</v>
      </c>
      <c r="D57" s="20">
        <v>1240</v>
      </c>
      <c r="E57" s="15" t="s">
        <v>74</v>
      </c>
      <c r="F57" s="27" t="s">
        <v>25</v>
      </c>
    </row>
    <row r="58" spans="1:6" s="13" customFormat="1" x14ac:dyDescent="0.25">
      <c r="A58" s="16" t="s">
        <v>10</v>
      </c>
      <c r="B58" s="14" t="s">
        <v>41</v>
      </c>
      <c r="C58" s="17" t="s">
        <v>97</v>
      </c>
      <c r="D58" s="25">
        <v>70</v>
      </c>
      <c r="E58" s="15" t="s">
        <v>74</v>
      </c>
      <c r="F58" s="27" t="s">
        <v>55</v>
      </c>
    </row>
    <row r="59" spans="1:6" ht="15.75" customHeight="1" x14ac:dyDescent="0.25">
      <c r="A59" s="16" t="s">
        <v>10</v>
      </c>
      <c r="B59" s="14" t="s">
        <v>44</v>
      </c>
      <c r="C59" s="15" t="s">
        <v>18</v>
      </c>
      <c r="D59" s="20">
        <v>500</v>
      </c>
      <c r="E59" s="15" t="s">
        <v>75</v>
      </c>
      <c r="F59" s="27" t="s">
        <v>26</v>
      </c>
    </row>
    <row r="60" spans="1:6" s="13" customFormat="1" x14ac:dyDescent="0.25">
      <c r="A60" s="14" t="s">
        <v>17</v>
      </c>
      <c r="B60" s="14" t="s">
        <v>32</v>
      </c>
      <c r="C60" s="15" t="s">
        <v>91</v>
      </c>
      <c r="D60" s="20">
        <v>210.54</v>
      </c>
      <c r="E60" s="15" t="s">
        <v>76</v>
      </c>
      <c r="F60" s="27" t="s">
        <v>26</v>
      </c>
    </row>
    <row r="61" spans="1:6" x14ac:dyDescent="0.25">
      <c r="A61" s="14" t="s">
        <v>10</v>
      </c>
      <c r="B61" s="14" t="s">
        <v>33</v>
      </c>
      <c r="C61" s="15" t="s">
        <v>91</v>
      </c>
      <c r="D61" s="22">
        <v>343.04</v>
      </c>
      <c r="E61" s="15" t="s">
        <v>77</v>
      </c>
      <c r="F61" s="27" t="s">
        <v>26</v>
      </c>
    </row>
    <row r="62" spans="1:6" x14ac:dyDescent="0.25">
      <c r="A62" s="14" t="s">
        <v>10</v>
      </c>
      <c r="B62" s="14" t="s">
        <v>33</v>
      </c>
      <c r="C62" s="15" t="s">
        <v>93</v>
      </c>
      <c r="D62" s="24">
        <v>326.7</v>
      </c>
      <c r="E62" s="15" t="s">
        <v>77</v>
      </c>
      <c r="F62" s="27" t="s">
        <v>26</v>
      </c>
    </row>
    <row r="63" spans="1:6" x14ac:dyDescent="0.25">
      <c r="A63" s="14" t="s">
        <v>10</v>
      </c>
      <c r="B63" s="14" t="s">
        <v>33</v>
      </c>
      <c r="C63" s="15" t="s">
        <v>9</v>
      </c>
      <c r="D63" s="23">
        <v>108.9</v>
      </c>
      <c r="E63" s="15" t="s">
        <v>77</v>
      </c>
      <c r="F63" s="27" t="s">
        <v>26</v>
      </c>
    </row>
    <row r="64" spans="1:6" x14ac:dyDescent="0.25">
      <c r="A64" s="14" t="s">
        <v>17</v>
      </c>
      <c r="B64" s="14" t="s">
        <v>33</v>
      </c>
      <c r="C64" s="15" t="s">
        <v>91</v>
      </c>
      <c r="D64" s="22">
        <v>343.04</v>
      </c>
      <c r="E64" s="15" t="s">
        <v>78</v>
      </c>
      <c r="F64" s="27" t="s">
        <v>26</v>
      </c>
    </row>
    <row r="65" spans="1:6" x14ac:dyDescent="0.25">
      <c r="A65" s="14" t="s">
        <v>17</v>
      </c>
      <c r="B65" s="14" t="s">
        <v>33</v>
      </c>
      <c r="C65" s="15" t="s">
        <v>91</v>
      </c>
      <c r="D65" s="22">
        <v>343.04</v>
      </c>
      <c r="E65" s="15" t="s">
        <v>79</v>
      </c>
      <c r="F65" s="27" t="s">
        <v>26</v>
      </c>
    </row>
    <row r="66" spans="1:6" x14ac:dyDescent="0.25">
      <c r="A66" s="14" t="s">
        <v>17</v>
      </c>
      <c r="B66" s="14" t="s">
        <v>33</v>
      </c>
      <c r="C66" s="15" t="s">
        <v>91</v>
      </c>
      <c r="D66" s="22">
        <v>343.04</v>
      </c>
      <c r="E66" s="15" t="s">
        <v>80</v>
      </c>
      <c r="F66" s="27" t="s">
        <v>27</v>
      </c>
    </row>
    <row r="67" spans="1:6" x14ac:dyDescent="0.25">
      <c r="A67" s="14" t="s">
        <v>17</v>
      </c>
      <c r="B67" s="14" t="s">
        <v>33</v>
      </c>
      <c r="C67" s="15" t="s">
        <v>14</v>
      </c>
      <c r="D67" s="20">
        <v>2541</v>
      </c>
      <c r="E67" s="15" t="s">
        <v>81</v>
      </c>
      <c r="F67" s="27" t="s">
        <v>26</v>
      </c>
    </row>
    <row r="68" spans="1:6" x14ac:dyDescent="0.25">
      <c r="A68" s="14" t="s">
        <v>45</v>
      </c>
      <c r="B68" s="14" t="s">
        <v>33</v>
      </c>
      <c r="C68" s="15" t="s">
        <v>92</v>
      </c>
      <c r="D68" s="22">
        <v>326.7</v>
      </c>
      <c r="E68" s="15" t="s">
        <v>82</v>
      </c>
      <c r="F68" s="27" t="s">
        <v>27</v>
      </c>
    </row>
    <row r="69" spans="1:6" x14ac:dyDescent="0.25">
      <c r="A69" s="14" t="s">
        <v>10</v>
      </c>
      <c r="B69" s="14" t="s">
        <v>33</v>
      </c>
      <c r="C69" s="15" t="s">
        <v>92</v>
      </c>
      <c r="D69" s="22">
        <v>326.7</v>
      </c>
      <c r="E69" s="15" t="s">
        <v>83</v>
      </c>
      <c r="F69" s="27" t="s">
        <v>27</v>
      </c>
    </row>
    <row r="70" spans="1:6" x14ac:dyDescent="0.25">
      <c r="A70" s="14" t="s">
        <v>17</v>
      </c>
      <c r="B70" s="14" t="s">
        <v>33</v>
      </c>
      <c r="C70" s="15" t="s">
        <v>91</v>
      </c>
      <c r="D70" s="22">
        <v>343.04</v>
      </c>
      <c r="E70" s="15" t="s">
        <v>84</v>
      </c>
      <c r="F70" s="27" t="s">
        <v>27</v>
      </c>
    </row>
    <row r="71" spans="1:6" x14ac:dyDescent="0.25">
      <c r="A71" s="14" t="s">
        <v>17</v>
      </c>
      <c r="B71" s="14" t="s">
        <v>33</v>
      </c>
      <c r="C71" s="15" t="s">
        <v>9</v>
      </c>
      <c r="D71" s="23">
        <v>108.9</v>
      </c>
      <c r="E71" s="15" t="s">
        <v>84</v>
      </c>
      <c r="F71" s="27" t="s">
        <v>27</v>
      </c>
    </row>
    <row r="72" spans="1:6" x14ac:dyDescent="0.25">
      <c r="A72" s="14" t="s">
        <v>17</v>
      </c>
      <c r="B72" s="14" t="s">
        <v>33</v>
      </c>
      <c r="C72" s="15" t="s">
        <v>91</v>
      </c>
      <c r="D72" s="22">
        <v>343.04</v>
      </c>
      <c r="E72" s="15" t="s">
        <v>85</v>
      </c>
      <c r="F72" s="27" t="s">
        <v>27</v>
      </c>
    </row>
    <row r="73" spans="1:6" x14ac:dyDescent="0.25">
      <c r="A73" s="14" t="s">
        <v>17</v>
      </c>
      <c r="B73" s="14" t="s">
        <v>46</v>
      </c>
      <c r="C73" s="15" t="s">
        <v>91</v>
      </c>
      <c r="D73" s="22">
        <v>59.29</v>
      </c>
      <c r="E73" s="15" t="s">
        <v>86</v>
      </c>
      <c r="F73" s="27" t="s">
        <v>28</v>
      </c>
    </row>
    <row r="74" spans="1:6" x14ac:dyDescent="0.25">
      <c r="A74" s="18" t="s">
        <v>47</v>
      </c>
      <c r="B74" s="18" t="s">
        <v>48</v>
      </c>
      <c r="C74" s="30" t="s">
        <v>9</v>
      </c>
      <c r="D74" s="26">
        <v>217.8</v>
      </c>
      <c r="E74" s="30" t="s">
        <v>87</v>
      </c>
      <c r="F74" s="27" t="s">
        <v>28</v>
      </c>
    </row>
    <row r="75" spans="1:6" x14ac:dyDescent="0.25">
      <c r="A75" s="18" t="s">
        <v>47</v>
      </c>
      <c r="B75" s="18" t="s">
        <v>33</v>
      </c>
      <c r="C75" s="30" t="s">
        <v>93</v>
      </c>
      <c r="D75" s="26">
        <v>326.7</v>
      </c>
      <c r="E75" s="30" t="s">
        <v>87</v>
      </c>
      <c r="F75" s="27" t="s">
        <v>28</v>
      </c>
    </row>
    <row r="76" spans="1:6" x14ac:dyDescent="0.25">
      <c r="A76" s="18" t="s">
        <v>47</v>
      </c>
      <c r="B76" s="18" t="s">
        <v>33</v>
      </c>
      <c r="C76" s="30" t="s">
        <v>92</v>
      </c>
      <c r="D76" s="26">
        <v>343.04</v>
      </c>
      <c r="E76" s="30" t="s">
        <v>87</v>
      </c>
      <c r="F76" s="27" t="s">
        <v>28</v>
      </c>
    </row>
    <row r="77" spans="1:6" x14ac:dyDescent="0.25">
      <c r="A77" s="18" t="s">
        <v>47</v>
      </c>
      <c r="B77" s="18" t="s">
        <v>49</v>
      </c>
      <c r="C77" s="30" t="s">
        <v>91</v>
      </c>
      <c r="D77" s="26">
        <v>1029.1199999999999</v>
      </c>
      <c r="E77" s="30" t="s">
        <v>87</v>
      </c>
      <c r="F77" s="27" t="s">
        <v>28</v>
      </c>
    </row>
    <row r="78" spans="1:6" x14ac:dyDescent="0.25">
      <c r="A78" s="18" t="s">
        <v>10</v>
      </c>
      <c r="B78" s="18" t="s">
        <v>33</v>
      </c>
      <c r="C78" s="30" t="s">
        <v>91</v>
      </c>
      <c r="D78" s="26">
        <v>343.04</v>
      </c>
      <c r="E78" s="30" t="s">
        <v>88</v>
      </c>
      <c r="F78" s="27" t="s">
        <v>28</v>
      </c>
    </row>
    <row r="79" spans="1:6" x14ac:dyDescent="0.25">
      <c r="A79" s="14" t="s">
        <v>17</v>
      </c>
      <c r="B79" s="18" t="s">
        <v>33</v>
      </c>
      <c r="C79" s="30" t="s">
        <v>91</v>
      </c>
      <c r="D79" s="26">
        <v>343.04</v>
      </c>
      <c r="E79" s="30" t="s">
        <v>89</v>
      </c>
      <c r="F79" s="27" t="s">
        <v>28</v>
      </c>
    </row>
    <row r="80" spans="1:6" x14ac:dyDescent="0.25">
      <c r="A80" s="14" t="s">
        <v>10</v>
      </c>
      <c r="B80" s="14" t="s">
        <v>33</v>
      </c>
      <c r="C80" s="15" t="s">
        <v>14</v>
      </c>
      <c r="D80" s="20">
        <v>2541</v>
      </c>
      <c r="E80" s="30" t="s">
        <v>88</v>
      </c>
      <c r="F80" s="27" t="s">
        <v>28</v>
      </c>
    </row>
    <row r="81" spans="1:6" x14ac:dyDescent="0.25">
      <c r="A81" s="18" t="s">
        <v>45</v>
      </c>
      <c r="B81" s="18" t="s">
        <v>50</v>
      </c>
      <c r="C81" s="30" t="s">
        <v>91</v>
      </c>
      <c r="D81" s="26">
        <v>1715.18</v>
      </c>
      <c r="E81" s="30" t="s">
        <v>90</v>
      </c>
      <c r="F81" s="27" t="s">
        <v>28</v>
      </c>
    </row>
    <row r="82" spans="1:6" x14ac:dyDescent="0.25">
      <c r="A82" s="14" t="s">
        <v>45</v>
      </c>
      <c r="B82" s="14" t="s">
        <v>51</v>
      </c>
      <c r="C82" s="15" t="s">
        <v>91</v>
      </c>
      <c r="D82" s="20">
        <v>854.74</v>
      </c>
      <c r="E82" s="30" t="s">
        <v>90</v>
      </c>
      <c r="F82" s="27" t="s">
        <v>28</v>
      </c>
    </row>
    <row r="83" spans="1:6" x14ac:dyDescent="0.25">
      <c r="A83" s="18" t="s">
        <v>45</v>
      </c>
      <c r="B83" s="18" t="s">
        <v>33</v>
      </c>
      <c r="C83" s="30" t="s">
        <v>92</v>
      </c>
      <c r="D83" s="26">
        <v>343.04</v>
      </c>
      <c r="E83" s="30" t="s">
        <v>90</v>
      </c>
      <c r="F83" s="27" t="s">
        <v>28</v>
      </c>
    </row>
    <row r="84" spans="1:6" x14ac:dyDescent="0.25">
      <c r="A84" s="14" t="s">
        <v>45</v>
      </c>
      <c r="B84" s="14" t="s">
        <v>33</v>
      </c>
      <c r="C84" s="15" t="s">
        <v>9</v>
      </c>
      <c r="D84" s="20">
        <v>108.9</v>
      </c>
      <c r="E84" s="30" t="s">
        <v>90</v>
      </c>
      <c r="F84" s="27" t="s">
        <v>28</v>
      </c>
    </row>
    <row r="85" spans="1:6" ht="25.5" x14ac:dyDescent="0.25">
      <c r="A85" s="18" t="s">
        <v>45</v>
      </c>
      <c r="B85" s="15" t="s">
        <v>52</v>
      </c>
      <c r="C85" s="15" t="s">
        <v>18</v>
      </c>
      <c r="D85" s="21">
        <v>1452</v>
      </c>
      <c r="E85" s="30" t="s">
        <v>90</v>
      </c>
      <c r="F85" s="27" t="s">
        <v>28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/>
  </sheetViews>
  <sheetFormatPr defaultColWidth="11.42578125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7"/>
  <sheetViews>
    <sheetView showGridLines="0" topLeftCell="CD1" zoomScaleNormal="100" workbookViewId="0">
      <selection activeCell="F26" sqref="F26"/>
    </sheetView>
  </sheetViews>
  <sheetFormatPr defaultColWidth="11.42578125" defaultRowHeight="14.25" x14ac:dyDescent="0.3"/>
  <cols>
    <col min="1" max="1" width="23.85546875" style="2" bestFit="1" customWidth="1"/>
    <col min="2" max="2" width="17.85546875" style="2" bestFit="1" customWidth="1"/>
    <col min="3" max="3" width="19" style="2" bestFit="1" customWidth="1"/>
    <col min="4" max="4" width="32.85546875" style="2" bestFit="1" customWidth="1"/>
    <col min="5" max="5" width="11.28515625" style="2" bestFit="1" customWidth="1"/>
    <col min="6" max="6" width="5.7109375" style="2" bestFit="1" customWidth="1"/>
    <col min="7" max="7" width="11.42578125" style="2"/>
    <col min="8" max="8" width="55.140625" style="2" bestFit="1" customWidth="1"/>
    <col min="9" max="9" width="17.85546875" style="2" bestFit="1" customWidth="1"/>
    <col min="10" max="10" width="19" style="2" bestFit="1" customWidth="1"/>
    <col min="11" max="11" width="30" style="2" bestFit="1" customWidth="1"/>
    <col min="12" max="12" width="11.28515625" style="2" bestFit="1" customWidth="1"/>
    <col min="13" max="13" width="5.7109375" style="2" bestFit="1" customWidth="1"/>
    <col min="14" max="15" width="11.42578125" style="2"/>
    <col min="16" max="16" width="23.140625" style="2" bestFit="1" customWidth="1"/>
    <col min="17" max="17" width="17.85546875" style="2" bestFit="1" customWidth="1"/>
    <col min="18" max="18" width="22.28515625" style="2" bestFit="1" customWidth="1"/>
    <col min="19" max="19" width="9" style="2" bestFit="1" customWidth="1"/>
    <col min="20" max="20" width="7" style="2" bestFit="1" customWidth="1"/>
    <col min="21" max="21" width="5.7109375" style="2" bestFit="1" customWidth="1"/>
    <col min="22" max="22" width="23.140625" style="2" bestFit="1" customWidth="1"/>
    <col min="23" max="23" width="17.85546875" style="2" bestFit="1" customWidth="1"/>
    <col min="24" max="24" width="22.28515625" style="2" bestFit="1" customWidth="1"/>
    <col min="25" max="25" width="9" style="2" bestFit="1" customWidth="1"/>
    <col min="26" max="27" width="11.42578125" style="2"/>
    <col min="28" max="28" width="23.85546875" style="2" bestFit="1" customWidth="1"/>
    <col min="29" max="29" width="17.85546875" style="2" bestFit="1" customWidth="1"/>
    <col min="30" max="30" width="22.28515625" style="2" bestFit="1" customWidth="1"/>
    <col min="31" max="31" width="9" style="2" bestFit="1" customWidth="1"/>
    <col min="32" max="33" width="11.42578125" style="2"/>
    <col min="34" max="34" width="23.140625" style="2" bestFit="1" customWidth="1"/>
    <col min="35" max="35" width="17.85546875" style="2" bestFit="1" customWidth="1"/>
    <col min="36" max="36" width="22.28515625" style="2" bestFit="1" customWidth="1"/>
    <col min="37" max="37" width="9" style="2" bestFit="1" customWidth="1"/>
    <col min="38" max="39" width="11.42578125" style="2"/>
    <col min="40" max="40" width="23.140625" style="2" bestFit="1" customWidth="1"/>
    <col min="41" max="41" width="17.85546875" style="2" bestFit="1" customWidth="1"/>
    <col min="42" max="42" width="22.28515625" style="2" bestFit="1" customWidth="1"/>
    <col min="43" max="43" width="9" style="2" bestFit="1" customWidth="1"/>
    <col min="44" max="45" width="11.42578125" style="2"/>
    <col min="46" max="46" width="23.140625" style="2" bestFit="1" customWidth="1"/>
    <col min="47" max="47" width="17.85546875" style="2" bestFit="1" customWidth="1"/>
    <col min="48" max="48" width="22.28515625" style="2" bestFit="1" customWidth="1"/>
    <col min="49" max="49" width="9" style="2" bestFit="1" customWidth="1"/>
    <col min="50" max="51" width="11.42578125" style="2"/>
    <col min="52" max="52" width="23.140625" style="2" bestFit="1" customWidth="1"/>
    <col min="53" max="53" width="17.85546875" style="2" bestFit="1" customWidth="1"/>
    <col min="54" max="54" width="22.28515625" style="2" bestFit="1" customWidth="1"/>
    <col min="55" max="55" width="9" style="2" bestFit="1" customWidth="1"/>
    <col min="56" max="57" width="11.42578125" style="2"/>
    <col min="58" max="58" width="23.140625" style="2" bestFit="1" customWidth="1"/>
    <col min="59" max="59" width="57.42578125" style="2" bestFit="1" customWidth="1"/>
    <col min="60" max="60" width="22.28515625" style="2" bestFit="1" customWidth="1"/>
    <col min="61" max="61" width="9" style="2" bestFit="1" customWidth="1"/>
    <col min="62" max="63" width="11.42578125" style="2"/>
    <col min="64" max="64" width="23.140625" style="2" bestFit="1" customWidth="1"/>
    <col min="65" max="65" width="17.85546875" style="2" bestFit="1" customWidth="1"/>
    <col min="66" max="66" width="22.28515625" style="2" bestFit="1" customWidth="1"/>
    <col min="67" max="67" width="9" style="2" bestFit="1" customWidth="1"/>
    <col min="68" max="69" width="11.42578125" style="2"/>
    <col min="70" max="70" width="23.140625" style="2" bestFit="1" customWidth="1"/>
    <col min="71" max="71" width="17.85546875" style="2" bestFit="1" customWidth="1"/>
    <col min="72" max="72" width="22.28515625" style="2" bestFit="1" customWidth="1"/>
    <col min="73" max="73" width="9" style="2" bestFit="1" customWidth="1"/>
    <col min="74" max="75" width="11.42578125" style="2"/>
    <col min="76" max="76" width="23.140625" style="2" bestFit="1" customWidth="1"/>
    <col min="77" max="77" width="17.85546875" style="2" bestFit="1" customWidth="1"/>
    <col min="78" max="78" width="21.28515625" style="2" bestFit="1" customWidth="1"/>
    <col min="79" max="79" width="7.28515625" style="2" bestFit="1" customWidth="1"/>
    <col min="80" max="16384" width="11.42578125" style="2"/>
  </cols>
  <sheetData>
    <row r="1" spans="1:79" x14ac:dyDescent="0.3">
      <c r="P1" s="7" t="s">
        <v>2</v>
      </c>
      <c r="Q1" s="8" t="s">
        <v>91</v>
      </c>
      <c r="R1" s="2" t="str">
        <f>Q1</f>
        <v>Som Mollet</v>
      </c>
      <c r="S1" s="10">
        <f>GETPIVOTDATA("Despesa",$P$3)</f>
        <v>12379.513999999999</v>
      </c>
      <c r="V1" s="7" t="s">
        <v>2</v>
      </c>
      <c r="W1" s="8" t="s">
        <v>14</v>
      </c>
      <c r="X1" s="2" t="str">
        <f>W1</f>
        <v>El Periodico</v>
      </c>
      <c r="Y1" s="10">
        <f>GETPIVOTDATA("Despesa",$V$3)</f>
        <v>9075</v>
      </c>
      <c r="AB1" s="7" t="s">
        <v>2</v>
      </c>
      <c r="AC1" s="8" t="s">
        <v>92</v>
      </c>
      <c r="AD1" s="2" t="str">
        <f>AC1</f>
        <v>Mollet a Mà</v>
      </c>
      <c r="AE1" s="10">
        <f>GETPIVOTDATA("Despesa",$AB$3)</f>
        <v>3172.63</v>
      </c>
      <c r="AH1" s="7" t="s">
        <v>2</v>
      </c>
      <c r="AI1" s="8" t="s">
        <v>18</v>
      </c>
      <c r="AJ1" s="2" t="str">
        <f>AI1</f>
        <v>Vallès Visió</v>
      </c>
      <c r="AK1" s="10">
        <f>GETPIVOTDATA("Despesa",$AH$3)</f>
        <v>2254.5</v>
      </c>
      <c r="AN1" s="7" t="s">
        <v>2</v>
      </c>
      <c r="AO1" s="8" t="s">
        <v>9</v>
      </c>
      <c r="AP1" s="2" t="str">
        <f>AO1</f>
        <v>Mollet Viu</v>
      </c>
      <c r="AQ1" s="10">
        <f>GETPIVOTDATA("Despesa",$AN$3)</f>
        <v>2069.1</v>
      </c>
      <c r="AT1" s="7" t="s">
        <v>2</v>
      </c>
      <c r="AU1" s="8" t="s">
        <v>93</v>
      </c>
      <c r="AV1" s="2" t="str">
        <f>AU1</f>
        <v>Som Granollers</v>
      </c>
      <c r="AW1" s="10">
        <f>GETPIVOTDATA("Despesa",$AT$3)</f>
        <v>1833.15</v>
      </c>
      <c r="AZ1" s="7" t="s">
        <v>2</v>
      </c>
      <c r="BA1" s="8" t="s">
        <v>94</v>
      </c>
      <c r="BB1" s="2" t="str">
        <f>BA1</f>
        <v>El 9 Nou</v>
      </c>
      <c r="BC1" s="10">
        <f>GETPIVOTDATA("Despesa",$AZ$3)</f>
        <v>1811.8</v>
      </c>
      <c r="BF1" s="7" t="s">
        <v>2</v>
      </c>
      <c r="BG1" s="8" t="s">
        <v>96</v>
      </c>
      <c r="BH1" s="2" t="str">
        <f>BG1</f>
        <v>Falques ràdio  a Racc 1 i Racc 105 i suplement Què Fem</v>
      </c>
      <c r="BI1" s="10">
        <f>GETPIVOTDATA("Despesa",$BF$3)</f>
        <v>1240</v>
      </c>
      <c r="BL1" s="7" t="s">
        <v>2</v>
      </c>
      <c r="BM1" s="8" t="s">
        <v>95</v>
      </c>
      <c r="BN1" s="2" t="str">
        <f>BM1</f>
        <v>Flaixbac</v>
      </c>
      <c r="BO1" s="10">
        <f>GETPIVOTDATA("Despesa",$BL$3)</f>
        <v>1176.1199999999999</v>
      </c>
      <c r="BR1" s="7" t="s">
        <v>2</v>
      </c>
      <c r="BS1" s="8" t="s">
        <v>11</v>
      </c>
      <c r="BT1" s="2" t="str">
        <f>BS1</f>
        <v>Línia Vallès</v>
      </c>
      <c r="BU1" s="10">
        <f>GETPIVOTDATA("Despesa",$BR$3)</f>
        <v>544.5</v>
      </c>
      <c r="BX1" s="7" t="s">
        <v>2</v>
      </c>
      <c r="BY1" s="8" t="s">
        <v>97</v>
      </c>
      <c r="BZ1" s="2" t="str">
        <f>BY1</f>
        <v>Facebook</v>
      </c>
      <c r="CA1" s="10">
        <f>GETPIVOTDATA("Despesa",$BX$3)</f>
        <v>296.3</v>
      </c>
    </row>
    <row r="3" spans="1:79" ht="15.75" x14ac:dyDescent="0.3">
      <c r="A3" s="7" t="s">
        <v>98</v>
      </c>
      <c r="B3" s="8" t="s">
        <v>6</v>
      </c>
      <c r="C3" s="8" t="s">
        <v>7</v>
      </c>
      <c r="H3" s="7" t="s">
        <v>98</v>
      </c>
      <c r="I3" s="8" t="s">
        <v>6</v>
      </c>
      <c r="J3" s="8" t="s">
        <v>7</v>
      </c>
      <c r="P3" s="7" t="s">
        <v>0</v>
      </c>
      <c r="Q3" s="8" t="s">
        <v>6</v>
      </c>
      <c r="R3"/>
      <c r="T3" s="3"/>
      <c r="V3" s="7" t="s">
        <v>0</v>
      </c>
      <c r="W3" s="8" t="s">
        <v>6</v>
      </c>
      <c r="X3"/>
      <c r="AB3" s="7" t="s">
        <v>0</v>
      </c>
      <c r="AC3" s="8" t="s">
        <v>6</v>
      </c>
      <c r="AD3"/>
      <c r="AH3" s="7" t="s">
        <v>0</v>
      </c>
      <c r="AI3" s="8" t="s">
        <v>6</v>
      </c>
      <c r="AJ3"/>
      <c r="AN3" s="7" t="s">
        <v>0</v>
      </c>
      <c r="AO3" s="8" t="s">
        <v>6</v>
      </c>
      <c r="AP3"/>
      <c r="AT3" s="7" t="s">
        <v>0</v>
      </c>
      <c r="AU3" s="8" t="s">
        <v>6</v>
      </c>
      <c r="AV3"/>
      <c r="AZ3" s="7" t="s">
        <v>0</v>
      </c>
      <c r="BA3" s="8" t="s">
        <v>6</v>
      </c>
      <c r="BB3"/>
      <c r="BF3" s="7" t="s">
        <v>0</v>
      </c>
      <c r="BG3" s="8" t="s">
        <v>6</v>
      </c>
      <c r="BH3"/>
      <c r="BL3" s="7" t="s">
        <v>0</v>
      </c>
      <c r="BM3" s="8" t="s">
        <v>6</v>
      </c>
      <c r="BN3"/>
      <c r="BR3" s="7" t="s">
        <v>0</v>
      </c>
      <c r="BS3" s="8" t="s">
        <v>6</v>
      </c>
      <c r="BT3"/>
      <c r="BX3" s="7" t="s">
        <v>0</v>
      </c>
      <c r="BY3" s="8" t="s">
        <v>6</v>
      </c>
      <c r="BZ3"/>
    </row>
    <row r="4" spans="1:79" x14ac:dyDescent="0.3">
      <c r="A4" s="11" t="s">
        <v>10</v>
      </c>
      <c r="B4" s="9">
        <v>20748.840000000004</v>
      </c>
      <c r="C4" s="12">
        <v>0.57872600307469901</v>
      </c>
      <c r="D4" s="2" t="str">
        <f>A4</f>
        <v>Promoció cultural</v>
      </c>
      <c r="E4" s="3">
        <f>GETPIVOTDATA("Suma de Despesa",$A$3,"Nom de la campanya",A4)</f>
        <v>20748.840000000004</v>
      </c>
      <c r="F4" s="5">
        <f>GETPIVOTDATA("Suma de Despesa2",$A$3,"Nom de la campanya",A4)</f>
        <v>0.57872600307469901</v>
      </c>
      <c r="H4" s="11" t="s">
        <v>91</v>
      </c>
      <c r="I4" s="9">
        <v>12379.514000000001</v>
      </c>
      <c r="J4" s="12">
        <v>0.34528902132491651</v>
      </c>
      <c r="K4" s="2" t="str">
        <f>H4</f>
        <v>Som Mollet</v>
      </c>
      <c r="L4" s="3">
        <f>GETPIVOTDATA("Despesa",$H$3,"Mitjà",H4)</f>
        <v>12379.514000000001</v>
      </c>
      <c r="M4" s="5">
        <f>GETPIVOTDATA("Suma de Despesa2",$H$3,"Mitjà",H4)</f>
        <v>0.34528902132491651</v>
      </c>
      <c r="N4" s="5"/>
      <c r="P4" s="8" t="s">
        <v>10</v>
      </c>
      <c r="Q4" s="9">
        <v>4659.17</v>
      </c>
      <c r="S4" s="3"/>
      <c r="T4" s="4"/>
      <c r="V4" s="8" t="s">
        <v>10</v>
      </c>
      <c r="W4" s="9">
        <v>6534</v>
      </c>
      <c r="Y4" s="3"/>
      <c r="AB4" s="8" t="s">
        <v>10</v>
      </c>
      <c r="AC4" s="9">
        <v>1306.8</v>
      </c>
      <c r="AE4" s="3"/>
      <c r="AH4" s="8" t="s">
        <v>45</v>
      </c>
      <c r="AI4" s="9">
        <v>1452</v>
      </c>
      <c r="AK4" s="3"/>
      <c r="AN4" s="8" t="s">
        <v>10</v>
      </c>
      <c r="AO4" s="9">
        <v>1197.9000000000001</v>
      </c>
      <c r="AQ4" s="3"/>
      <c r="AT4" s="8" t="s">
        <v>10</v>
      </c>
      <c r="AU4" s="9">
        <v>1179.75</v>
      </c>
      <c r="AW4" s="3"/>
      <c r="AZ4" s="8" t="s">
        <v>10</v>
      </c>
      <c r="BA4" s="9">
        <v>1811.8</v>
      </c>
      <c r="BC4" s="3"/>
      <c r="BF4" s="8" t="s">
        <v>10</v>
      </c>
      <c r="BG4" s="9">
        <v>1240</v>
      </c>
      <c r="BI4" s="3"/>
      <c r="BL4" s="8" t="s">
        <v>10</v>
      </c>
      <c r="BM4" s="9">
        <v>1176.1199999999999</v>
      </c>
      <c r="BO4" s="3"/>
      <c r="BR4" s="8" t="s">
        <v>10</v>
      </c>
      <c r="BS4" s="9">
        <v>544.5</v>
      </c>
      <c r="BU4" s="3"/>
      <c r="BX4" s="8" t="s">
        <v>10</v>
      </c>
      <c r="BY4" s="9">
        <v>296.3</v>
      </c>
      <c r="CA4" s="3"/>
    </row>
    <row r="5" spans="1:79" x14ac:dyDescent="0.3">
      <c r="A5" s="11" t="s">
        <v>17</v>
      </c>
      <c r="B5" s="9">
        <v>5640.4499999999989</v>
      </c>
      <c r="C5" s="12">
        <v>0.15732325682026971</v>
      </c>
      <c r="D5" s="2" t="str">
        <f t="shared" ref="D5:D10" si="0">A5</f>
        <v>Promoció institucional</v>
      </c>
      <c r="E5" s="3">
        <f t="shared" ref="E5:E8" si="1">GETPIVOTDATA("Suma de Despesa",$A$3,"Nom de la campanya",A5)</f>
        <v>5640.4499999999989</v>
      </c>
      <c r="F5" s="5">
        <f t="shared" ref="F5:F8" si="2">GETPIVOTDATA("Suma de Despesa2",$A$3,"Nom de la campanya",A5)</f>
        <v>0.15732325682026971</v>
      </c>
      <c r="H5" s="11" t="s">
        <v>14</v>
      </c>
      <c r="I5" s="9">
        <v>9075</v>
      </c>
      <c r="J5" s="12">
        <v>0.25311961911619607</v>
      </c>
      <c r="K5" s="2" t="str">
        <f t="shared" ref="K5:K13" si="3">H5</f>
        <v>El Periodico</v>
      </c>
      <c r="L5" s="3">
        <f t="shared" ref="L5:L13" si="4">GETPIVOTDATA("Despesa",$H$3,"Mitjà",H5)</f>
        <v>9075</v>
      </c>
      <c r="M5" s="5">
        <f t="shared" ref="M5:M13" si="5">GETPIVOTDATA("Suma de Despesa2",$H$3,"Mitjà",H5)</f>
        <v>0.25311961911619607</v>
      </c>
      <c r="N5" s="5"/>
      <c r="P5" s="8" t="s">
        <v>17</v>
      </c>
      <c r="Q5" s="9">
        <v>2881.65</v>
      </c>
      <c r="S5" s="3"/>
      <c r="T5" s="4"/>
      <c r="V5" s="8" t="s">
        <v>17</v>
      </c>
      <c r="W5" s="9">
        <v>2541</v>
      </c>
      <c r="Y5" s="3"/>
      <c r="AB5" s="8" t="s">
        <v>45</v>
      </c>
      <c r="AC5" s="9">
        <v>669.74</v>
      </c>
      <c r="AE5" s="3"/>
      <c r="AH5" s="8" t="s">
        <v>10</v>
      </c>
      <c r="AI5" s="9">
        <v>802.5</v>
      </c>
      <c r="AK5" s="3"/>
      <c r="AN5" s="8" t="s">
        <v>12</v>
      </c>
      <c r="AO5" s="9">
        <v>326.70000000000005</v>
      </c>
      <c r="AQ5" s="3"/>
      <c r="AT5" s="8" t="s">
        <v>12</v>
      </c>
      <c r="AU5" s="9">
        <v>653.4</v>
      </c>
      <c r="AW5" s="3"/>
      <c r="AZ5" s="8" t="s">
        <v>29</v>
      </c>
      <c r="BA5" s="9">
        <v>1811.8</v>
      </c>
      <c r="BC5" s="3"/>
      <c r="BF5" s="8" t="s">
        <v>29</v>
      </c>
      <c r="BG5" s="9">
        <v>1240</v>
      </c>
      <c r="BI5" s="3"/>
      <c r="BL5" s="8" t="s">
        <v>29</v>
      </c>
      <c r="BM5" s="9">
        <v>1176.1199999999999</v>
      </c>
      <c r="BO5" s="3"/>
      <c r="BR5" s="8" t="s">
        <v>29</v>
      </c>
      <c r="BS5" s="9">
        <v>544.5</v>
      </c>
      <c r="BU5" s="3"/>
      <c r="BX5" s="8" t="s">
        <v>29</v>
      </c>
      <c r="BY5" s="9">
        <v>296.3</v>
      </c>
      <c r="CA5" s="3"/>
    </row>
    <row r="6" spans="1:79" ht="15.75" x14ac:dyDescent="0.3">
      <c r="A6" s="11" t="s">
        <v>45</v>
      </c>
      <c r="B6" s="9">
        <v>4800.5599999999995</v>
      </c>
      <c r="C6" s="12">
        <v>0.1338970709360271</v>
      </c>
      <c r="D6" s="2" t="str">
        <f t="shared" si="0"/>
        <v>Civisme- Reciclatge</v>
      </c>
      <c r="E6" s="3">
        <f t="shared" si="1"/>
        <v>4800.5599999999995</v>
      </c>
      <c r="F6" s="5">
        <f t="shared" si="2"/>
        <v>0.1338970709360271</v>
      </c>
      <c r="H6" s="11" t="s">
        <v>92</v>
      </c>
      <c r="I6" s="9">
        <v>3172.6299999999997</v>
      </c>
      <c r="J6" s="12">
        <v>8.8490897762712628E-2</v>
      </c>
      <c r="K6" s="2" t="str">
        <f t="shared" si="3"/>
        <v>Mollet a Mà</v>
      </c>
      <c r="L6" s="3">
        <f t="shared" si="4"/>
        <v>3172.6299999999997</v>
      </c>
      <c r="M6" s="5">
        <f t="shared" si="5"/>
        <v>8.8490897762712628E-2</v>
      </c>
      <c r="N6" s="5"/>
      <c r="P6" s="8" t="s">
        <v>45</v>
      </c>
      <c r="Q6" s="9">
        <v>2569.92</v>
      </c>
      <c r="S6" s="3"/>
      <c r="T6" s="4"/>
      <c r="V6" s="8" t="s">
        <v>29</v>
      </c>
      <c r="W6" s="9">
        <v>9075</v>
      </c>
      <c r="Y6" s="3"/>
      <c r="AB6" s="8" t="s">
        <v>12</v>
      </c>
      <c r="AC6" s="9">
        <v>343.04</v>
      </c>
      <c r="AE6" s="3"/>
      <c r="AH6" s="8" t="s">
        <v>29</v>
      </c>
      <c r="AI6" s="9">
        <v>2254.5</v>
      </c>
      <c r="AK6" s="3"/>
      <c r="AN6" s="8" t="s">
        <v>5</v>
      </c>
      <c r="AO6" s="9">
        <v>217.8</v>
      </c>
      <c r="AQ6" s="3"/>
      <c r="AT6" s="8" t="s">
        <v>29</v>
      </c>
      <c r="AU6" s="9">
        <v>1833.15</v>
      </c>
      <c r="AW6" s="3"/>
      <c r="AZ6"/>
      <c r="BA6"/>
      <c r="BC6" s="3"/>
      <c r="BF6"/>
      <c r="BG6"/>
      <c r="BI6" s="3"/>
      <c r="BL6"/>
      <c r="BM6"/>
      <c r="BO6" s="3"/>
      <c r="BR6"/>
      <c r="BS6"/>
      <c r="BU6" s="3"/>
      <c r="BX6"/>
      <c r="BY6"/>
      <c r="CA6" s="3"/>
    </row>
    <row r="7" spans="1:79" ht="15.75" x14ac:dyDescent="0.3">
      <c r="A7" s="11" t="s">
        <v>12</v>
      </c>
      <c r="B7" s="9">
        <v>2695.3</v>
      </c>
      <c r="C7" s="12">
        <v>7.5177224176736446E-2</v>
      </c>
      <c r="D7" s="2" t="str">
        <f t="shared" si="0"/>
        <v>Promoció comercial</v>
      </c>
      <c r="E7" s="3">
        <f t="shared" si="1"/>
        <v>2695.3</v>
      </c>
      <c r="F7" s="5">
        <f t="shared" si="2"/>
        <v>7.5177224176736446E-2</v>
      </c>
      <c r="H7" s="11" t="s">
        <v>18</v>
      </c>
      <c r="I7" s="9">
        <v>2254.5</v>
      </c>
      <c r="J7" s="12">
        <v>6.2882444220106234E-2</v>
      </c>
      <c r="K7" s="2" t="str">
        <f t="shared" si="3"/>
        <v>Vallès Visió</v>
      </c>
      <c r="L7" s="3">
        <f t="shared" si="4"/>
        <v>2254.5</v>
      </c>
      <c r="M7" s="5">
        <f t="shared" si="5"/>
        <v>6.2882444220106234E-2</v>
      </c>
      <c r="N7" s="5"/>
      <c r="P7" s="8" t="s">
        <v>12</v>
      </c>
      <c r="Q7" s="9">
        <v>1372.1599999999999</v>
      </c>
      <c r="R7"/>
      <c r="V7"/>
      <c r="W7"/>
      <c r="Y7" s="3"/>
      <c r="AB7" s="8" t="s">
        <v>5</v>
      </c>
      <c r="AC7" s="9">
        <v>326.7</v>
      </c>
      <c r="AH7"/>
      <c r="AI7"/>
      <c r="AN7" s="8" t="s">
        <v>17</v>
      </c>
      <c r="AO7" s="9">
        <v>217.8</v>
      </c>
      <c r="AT7"/>
      <c r="AU7"/>
      <c r="AW7" s="3"/>
      <c r="AZ7"/>
      <c r="BA7"/>
      <c r="BF7"/>
      <c r="BG7"/>
      <c r="BL7"/>
      <c r="BM7"/>
      <c r="BR7"/>
      <c r="BS7"/>
      <c r="BX7"/>
      <c r="BY7"/>
    </row>
    <row r="8" spans="1:79" ht="15.75" x14ac:dyDescent="0.3">
      <c r="A8" s="11" t="s">
        <v>5</v>
      </c>
      <c r="B8" s="9">
        <v>1441.114</v>
      </c>
      <c r="C8" s="12">
        <v>4.0195507083528127E-2</v>
      </c>
      <c r="D8" s="2" t="str">
        <f t="shared" si="0"/>
        <v>Promoció de la ciutat</v>
      </c>
      <c r="E8" s="3">
        <f t="shared" si="1"/>
        <v>1441.114</v>
      </c>
      <c r="F8" s="5">
        <f t="shared" si="2"/>
        <v>4.0195507083528127E-2</v>
      </c>
      <c r="H8" s="11" t="s">
        <v>9</v>
      </c>
      <c r="I8" s="9">
        <v>2069.1000000000004</v>
      </c>
      <c r="J8" s="12">
        <v>5.7711273158492719E-2</v>
      </c>
      <c r="K8" s="2" t="str">
        <f t="shared" si="3"/>
        <v>Mollet Viu</v>
      </c>
      <c r="L8" s="3">
        <f t="shared" si="4"/>
        <v>2069.1000000000004</v>
      </c>
      <c r="M8" s="5">
        <f t="shared" si="5"/>
        <v>5.7711273158492719E-2</v>
      </c>
      <c r="N8" s="5"/>
      <c r="P8" s="8" t="s">
        <v>5</v>
      </c>
      <c r="Q8" s="9">
        <v>896.61400000000003</v>
      </c>
      <c r="R8"/>
      <c r="V8"/>
      <c r="W8"/>
      <c r="Y8" s="3"/>
      <c r="AB8" s="8" t="s">
        <v>39</v>
      </c>
      <c r="AC8" s="9">
        <v>326.7</v>
      </c>
      <c r="AH8"/>
      <c r="AI8"/>
      <c r="AN8" s="8" t="s">
        <v>45</v>
      </c>
      <c r="AO8" s="9">
        <v>108.9</v>
      </c>
      <c r="AT8"/>
      <c r="AU8"/>
      <c r="AZ8"/>
      <c r="BA8"/>
      <c r="BF8"/>
      <c r="BG8"/>
      <c r="BL8"/>
      <c r="BM8"/>
      <c r="BR8"/>
      <c r="BS8"/>
      <c r="BX8"/>
      <c r="BY8"/>
    </row>
    <row r="9" spans="1:79" ht="15.75" x14ac:dyDescent="0.3">
      <c r="A9" s="11" t="s">
        <v>39</v>
      </c>
      <c r="B9" s="9">
        <v>326.7</v>
      </c>
      <c r="C9" s="12">
        <v>9.1123062881830579E-3</v>
      </c>
      <c r="D9" s="2" t="str">
        <f t="shared" si="0"/>
        <v>Difusió dels serveis</v>
      </c>
      <c r="E9" s="3">
        <f t="shared" ref="E9:E10" si="6">GETPIVOTDATA("Suma de Despesa",$A$3,"Nom de la campanya",A9)</f>
        <v>326.7</v>
      </c>
      <c r="F9" s="5">
        <f t="shared" ref="F9:F10" si="7">GETPIVOTDATA("Suma de Despesa2",$A$3,"Nom de la campanya",A9)</f>
        <v>9.1123062881830579E-3</v>
      </c>
      <c r="H9" s="11" t="s">
        <v>93</v>
      </c>
      <c r="I9" s="9">
        <v>1833.15</v>
      </c>
      <c r="J9" s="12">
        <v>5.1130163061471612E-2</v>
      </c>
      <c r="K9" s="2" t="str">
        <f t="shared" si="3"/>
        <v>Som Granollers</v>
      </c>
      <c r="L9" s="3">
        <f t="shared" si="4"/>
        <v>1833.15</v>
      </c>
      <c r="M9" s="5">
        <f t="shared" si="5"/>
        <v>5.1130163061471612E-2</v>
      </c>
      <c r="P9" s="8" t="s">
        <v>29</v>
      </c>
      <c r="Q9" s="9">
        <v>12379.513999999999</v>
      </c>
      <c r="R9"/>
      <c r="V9"/>
      <c r="W9"/>
      <c r="AB9" s="8" t="s">
        <v>31</v>
      </c>
      <c r="AC9" s="9">
        <v>199.65</v>
      </c>
      <c r="AH9"/>
      <c r="AI9"/>
      <c r="AN9" s="8" t="s">
        <v>29</v>
      </c>
      <c r="AO9" s="9">
        <v>2069.1</v>
      </c>
      <c r="AT9"/>
      <c r="AU9"/>
      <c r="AZ9"/>
      <c r="BA9"/>
      <c r="BF9"/>
      <c r="BG9"/>
      <c r="BL9"/>
      <c r="BM9"/>
      <c r="BR9"/>
      <c r="BS9"/>
      <c r="BX9"/>
      <c r="BY9"/>
    </row>
    <row r="10" spans="1:79" ht="15.75" x14ac:dyDescent="0.3">
      <c r="A10" s="11" t="s">
        <v>31</v>
      </c>
      <c r="B10" s="9">
        <v>199.65</v>
      </c>
      <c r="C10" s="12">
        <v>5.568631620556313E-3</v>
      </c>
      <c r="D10" s="2" t="str">
        <f t="shared" si="0"/>
        <v>Felicitació 30 aniversari</v>
      </c>
      <c r="E10" s="3">
        <f t="shared" si="6"/>
        <v>199.65</v>
      </c>
      <c r="F10" s="5">
        <f t="shared" si="7"/>
        <v>5.568631620556313E-3</v>
      </c>
      <c r="H10" s="11" t="s">
        <v>94</v>
      </c>
      <c r="I10" s="9">
        <v>1811.8000000000002</v>
      </c>
      <c r="J10" s="12">
        <v>5.0534669522283651E-2</v>
      </c>
      <c r="K10" s="2" t="str">
        <f t="shared" si="3"/>
        <v>El 9 Nou</v>
      </c>
      <c r="L10" s="3">
        <f t="shared" si="4"/>
        <v>1811.8000000000002</v>
      </c>
      <c r="M10" s="5">
        <f t="shared" si="5"/>
        <v>5.0534669522283651E-2</v>
      </c>
      <c r="P10"/>
      <c r="Q10"/>
      <c r="R10"/>
      <c r="V10"/>
      <c r="W10"/>
      <c r="AB10" s="8" t="s">
        <v>29</v>
      </c>
      <c r="AC10" s="9">
        <v>3172.63</v>
      </c>
      <c r="AH10"/>
      <c r="AI10"/>
      <c r="AN10"/>
      <c r="AO10"/>
      <c r="AT10"/>
      <c r="AU10"/>
      <c r="AZ10"/>
      <c r="BA10"/>
      <c r="BF10"/>
      <c r="BG10"/>
      <c r="BL10"/>
      <c r="BM10"/>
      <c r="BR10"/>
      <c r="BS10"/>
      <c r="BX10"/>
      <c r="BY10"/>
    </row>
    <row r="11" spans="1:79" ht="15.75" x14ac:dyDescent="0.3">
      <c r="A11"/>
      <c r="B11"/>
      <c r="C11"/>
      <c r="E11" s="3"/>
      <c r="F11" s="5"/>
      <c r="H11" s="11" t="s">
        <v>96</v>
      </c>
      <c r="I11" s="9">
        <v>1240</v>
      </c>
      <c r="J11" s="12">
        <v>3.4586041620284648E-2</v>
      </c>
      <c r="K11" s="2" t="str">
        <f t="shared" si="3"/>
        <v>Falques ràdio  a Racc 1 i Racc 105 i suplement Què Fem</v>
      </c>
      <c r="L11" s="3">
        <f t="shared" si="4"/>
        <v>1240</v>
      </c>
      <c r="M11" s="5">
        <f t="shared" si="5"/>
        <v>3.4586041620284648E-2</v>
      </c>
      <c r="P11"/>
      <c r="Q11"/>
      <c r="AT11"/>
      <c r="AU11"/>
    </row>
    <row r="12" spans="1:79" ht="15.75" x14ac:dyDescent="0.3">
      <c r="A12"/>
      <c r="B12"/>
      <c r="C12"/>
      <c r="E12" s="3"/>
      <c r="F12" s="5"/>
      <c r="H12" s="11" t="s">
        <v>95</v>
      </c>
      <c r="I12" s="9">
        <v>1176.1199999999999</v>
      </c>
      <c r="J12" s="12">
        <v>3.280430263745901E-2</v>
      </c>
      <c r="K12" s="2" t="str">
        <f t="shared" si="3"/>
        <v>Flaixbac</v>
      </c>
      <c r="L12" s="3">
        <f t="shared" si="4"/>
        <v>1176.1199999999999</v>
      </c>
      <c r="M12" s="5">
        <f t="shared" si="5"/>
        <v>3.280430263745901E-2</v>
      </c>
      <c r="AT12"/>
      <c r="AU12"/>
    </row>
    <row r="13" spans="1:79" ht="15.75" x14ac:dyDescent="0.3">
      <c r="H13" s="11" t="s">
        <v>11</v>
      </c>
      <c r="I13" s="9">
        <v>544.5</v>
      </c>
      <c r="J13" s="12">
        <v>1.5187177146971766E-2</v>
      </c>
      <c r="K13" s="2" t="str">
        <f t="shared" si="3"/>
        <v>Línia Vallès</v>
      </c>
      <c r="L13" s="3">
        <f t="shared" si="4"/>
        <v>544.5</v>
      </c>
      <c r="M13" s="5">
        <f t="shared" si="5"/>
        <v>1.5187177146971766E-2</v>
      </c>
      <c r="AT13"/>
      <c r="AU13"/>
    </row>
    <row r="14" spans="1:79" x14ac:dyDescent="0.3">
      <c r="H14" s="11" t="s">
        <v>97</v>
      </c>
      <c r="I14" s="9">
        <v>296.3</v>
      </c>
      <c r="J14" s="12">
        <v>8.2643904291051142E-3</v>
      </c>
      <c r="K14" s="2" t="str">
        <f t="shared" ref="K14" si="8">H14</f>
        <v>Facebook</v>
      </c>
      <c r="L14" s="3">
        <f t="shared" ref="L14" si="9">GETPIVOTDATA("Despesa",$H$3,"Mitjà",H14)</f>
        <v>296.3</v>
      </c>
      <c r="M14" s="5">
        <f t="shared" ref="M14" si="10">GETPIVOTDATA("Suma de Despesa2",$H$3,"Mitjà",H14)</f>
        <v>8.2643904291051142E-3</v>
      </c>
    </row>
    <row r="26" spans="1:2" x14ac:dyDescent="0.3">
      <c r="A26" s="8" t="s">
        <v>6</v>
      </c>
    </row>
    <row r="27" spans="1:2" x14ac:dyDescent="0.3">
      <c r="A27" s="9">
        <v>35852.614000000016</v>
      </c>
      <c r="B27" s="3">
        <f>GETPIVOTDATA("Despesa",$A$26)</f>
        <v>35852.614000000016</v>
      </c>
    </row>
  </sheetData>
  <pageMargins left="0.7" right="0.7" top="0.75" bottom="0.75" header="0.3" footer="0.3"/>
  <pageSetup paperSize="9" orientation="portrait" verticalDpi="0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BD</vt:lpstr>
      <vt:lpstr>Resum Despesa</vt:lpstr>
      <vt:lpstr>tablas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Moyano, Marcos</dc:creator>
  <cp:lastModifiedBy>Del Pozo González, Patricia</cp:lastModifiedBy>
  <dcterms:created xsi:type="dcterms:W3CDTF">2022-10-24T13:41:28Z</dcterms:created>
  <dcterms:modified xsi:type="dcterms:W3CDTF">2024-02-14T13:23:09Z</dcterms:modified>
</cp:coreProperties>
</file>